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kademik\jadwal\"/>
    </mc:Choice>
  </mc:AlternateContent>
  <bookViews>
    <workbookView xWindow="-120" yWindow="-120" windowWidth="20730" windowHeight="11160"/>
  </bookViews>
  <sheets>
    <sheet name="Rekap  UTS Online" sheetId="2" r:id="rId1"/>
    <sheet name="MTI Salemba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0" i="2" l="1"/>
  <c r="N35" i="2"/>
  <c r="J19" i="2"/>
  <c r="P35" i="2"/>
  <c r="J35" i="2" l="1"/>
  <c r="R19" i="2"/>
  <c r="R35" i="2" l="1"/>
  <c r="H19" i="2"/>
  <c r="P56" i="2" l="1"/>
  <c r="N56" i="2"/>
  <c r="L35" i="2"/>
  <c r="J56" i="2" l="1"/>
  <c r="H50" i="2"/>
  <c r="H35" i="2"/>
  <c r="H56" i="2"/>
  <c r="I36" i="3" l="1"/>
  <c r="I35" i="3"/>
  <c r="I29" i="3"/>
  <c r="I27" i="3"/>
  <c r="I20" i="3"/>
  <c r="I19" i="3"/>
  <c r="I13" i="3"/>
  <c r="I6" i="3"/>
  <c r="I5" i="3"/>
</calcChain>
</file>

<file path=xl/sharedStrings.xml><?xml version="1.0" encoding="utf-8"?>
<sst xmlns="http://schemas.openxmlformats.org/spreadsheetml/2006/main" count="400" uniqueCount="235">
  <si>
    <t>JADWAL UJIAN TENGAH SEMESTER FAKULTAS ILMU KOMPUTER UI</t>
  </si>
  <si>
    <t>Waktu</t>
  </si>
  <si>
    <t>Prodi-</t>
  </si>
  <si>
    <t>Ruang</t>
  </si>
  <si>
    <t>Sem</t>
  </si>
  <si>
    <t>09.00 - 11.30</t>
  </si>
  <si>
    <t xml:space="preserve"> </t>
  </si>
  <si>
    <t>SI-2</t>
  </si>
  <si>
    <t>SI-4</t>
  </si>
  <si>
    <t>SI-6</t>
  </si>
  <si>
    <t>SI-8</t>
  </si>
  <si>
    <t>KI-2</t>
  </si>
  <si>
    <t>KI-4</t>
  </si>
  <si>
    <t>13.00 - 15.30</t>
  </si>
  <si>
    <t>Keterangan</t>
  </si>
  <si>
    <t>19.00 - 21.30</t>
  </si>
  <si>
    <t>Sabtu</t>
  </si>
  <si>
    <t>Senin</t>
  </si>
  <si>
    <t>Selasa</t>
  </si>
  <si>
    <t>Rabu</t>
  </si>
  <si>
    <t>Kamis</t>
  </si>
  <si>
    <t>Jumat</t>
  </si>
  <si>
    <t>DDP 1</t>
  </si>
  <si>
    <t>SIAK</t>
  </si>
  <si>
    <t>MLTI</t>
  </si>
  <si>
    <t>SSP</t>
  </si>
  <si>
    <t>PBK</t>
  </si>
  <si>
    <t>TBA</t>
  </si>
  <si>
    <t>Matdas 1</t>
  </si>
  <si>
    <t>Jarkom</t>
  </si>
  <si>
    <t>Statprob</t>
  </si>
  <si>
    <t>SCM</t>
  </si>
  <si>
    <t>E-Dagang</t>
  </si>
  <si>
    <t>DAA</t>
  </si>
  <si>
    <t>SDA</t>
  </si>
  <si>
    <t>Calculus 2</t>
  </si>
  <si>
    <t>Ekst: APAP</t>
  </si>
  <si>
    <t>NLP</t>
  </si>
  <si>
    <t>Bhs Inggris</t>
  </si>
  <si>
    <t>KM</t>
  </si>
  <si>
    <t>Ekst: MSI</t>
  </si>
  <si>
    <t>16.00 - 18.30</t>
  </si>
  <si>
    <t>SC</t>
  </si>
  <si>
    <t>Intelligent Syst</t>
  </si>
  <si>
    <t>Kripto</t>
  </si>
  <si>
    <t>PDIB</t>
  </si>
  <si>
    <t>Soft.Eng</t>
  </si>
  <si>
    <t>MD 1</t>
  </si>
  <si>
    <t>Pers. Dif</t>
  </si>
  <si>
    <t>MPKT A</t>
  </si>
  <si>
    <t>Filsafat (DIK)</t>
  </si>
  <si>
    <t>Metpen</t>
  </si>
  <si>
    <t>EAI</t>
  </si>
  <si>
    <t>Prg. Logika</t>
  </si>
  <si>
    <t>Web Design</t>
  </si>
  <si>
    <t>MITI</t>
  </si>
  <si>
    <t>Keamanan Inf.</t>
  </si>
  <si>
    <t>Teori Kom. Lanjt</t>
  </si>
  <si>
    <t>Fnd. Prg 2</t>
  </si>
  <si>
    <t>Adv Prg</t>
  </si>
  <si>
    <t>Anltk Medsos</t>
  </si>
  <si>
    <t>Ekst: MLTI</t>
  </si>
  <si>
    <t>PPSI</t>
  </si>
  <si>
    <t>Stater</t>
  </si>
  <si>
    <t>Logika Komp.</t>
  </si>
  <si>
    <t>IR Lanjut</t>
  </si>
  <si>
    <t>Anum</t>
  </si>
  <si>
    <t>Alin</t>
  </si>
  <si>
    <t>TBD Lanjut</t>
  </si>
  <si>
    <t>Konfig ERP</t>
  </si>
  <si>
    <t>Ekst: MITI</t>
  </si>
  <si>
    <t>Ekst: CRM</t>
  </si>
  <si>
    <t>Ekst: E-Dagang</t>
  </si>
  <si>
    <t>SI Lanjut</t>
  </si>
  <si>
    <t>PSD (IK)</t>
  </si>
  <si>
    <t>MK 1</t>
  </si>
  <si>
    <t>MK 2</t>
  </si>
  <si>
    <t>Basdat (IK, SI, Mtrk)</t>
  </si>
  <si>
    <t>MK 3</t>
  </si>
  <si>
    <t>MK 4</t>
  </si>
  <si>
    <t>JADWAL UTS SEMESTER GENAP 2019/2020</t>
  </si>
  <si>
    <t>30 MARET - 3 APRIL 2020</t>
  </si>
  <si>
    <t>Hari</t>
  </si>
  <si>
    <t>Tanggal</t>
  </si>
  <si>
    <t>Mata Kuliah</t>
  </si>
  <si>
    <t>Semester</t>
  </si>
  <si>
    <t>Jumlah Peserta</t>
  </si>
  <si>
    <t>Concurrent SCeLE Users</t>
  </si>
  <si>
    <t>Persiapan</t>
  </si>
  <si>
    <r>
      <rPr>
        <strike/>
        <sz val="12"/>
        <color theme="1"/>
        <rFont val="Calibri"/>
        <family val="2"/>
        <scheme val="minor"/>
      </rPr>
      <t>16 March 2020</t>
    </r>
    <r>
      <rPr>
        <sz val="12"/>
        <color theme="1"/>
        <rFont val="Calibri"/>
        <family val="2"/>
        <scheme val="minor"/>
      </rPr>
      <t xml:space="preserve">
30 March 2020</t>
    </r>
  </si>
  <si>
    <t>14.30-16.30</t>
  </si>
  <si>
    <t>MSSI 2019SA</t>
  </si>
  <si>
    <t>LAB KOM</t>
  </si>
  <si>
    <t>UTS</t>
  </si>
  <si>
    <t>Ujian terdiri dari 4 studi kasus yang akan diberikan acak ke setiap kelas</t>
  </si>
  <si>
    <t>19.00-21.30</t>
  </si>
  <si>
    <t>MSSI 2019SB</t>
  </si>
  <si>
    <t>4A</t>
  </si>
  <si>
    <t>MSSI 2019SC</t>
  </si>
  <si>
    <t>4B+4C</t>
  </si>
  <si>
    <t>INTI 2019FB</t>
  </si>
  <si>
    <t>3A</t>
  </si>
  <si>
    <t>Soal diunduh dari SCeLE, kemudian hasil ujian dikumpulkan dgn mengunggah ke SCeLE</t>
  </si>
  <si>
    <t>INTI 2019FC</t>
  </si>
  <si>
    <t>3B</t>
  </si>
  <si>
    <t>MP 2018F</t>
  </si>
  <si>
    <t>3C</t>
  </si>
  <si>
    <t>Soal yg di-upload dosen di SCeLE, pengerjaan oleh mhs selama 2 jam, bertulis tangan kemudian upload di SCeLE</t>
  </si>
  <si>
    <t>MITI 2018F</t>
  </si>
  <si>
    <t>Kuliah online</t>
  </si>
  <si>
    <t>KBPL 2018F</t>
  </si>
  <si>
    <r>
      <rPr>
        <strike/>
        <sz val="12"/>
        <color theme="1"/>
        <rFont val="Calibri"/>
        <family val="2"/>
        <scheme val="minor"/>
      </rPr>
      <t>17 March 2020</t>
    </r>
    <r>
      <rPr>
        <sz val="12"/>
        <color theme="1"/>
        <rFont val="Calibri"/>
        <family val="2"/>
        <scheme val="minor"/>
      </rPr>
      <t xml:space="preserve">
31 March 2020</t>
    </r>
  </si>
  <si>
    <t>AKPSI 2019FB</t>
  </si>
  <si>
    <t>Sedang dipertimbangkan</t>
  </si>
  <si>
    <t>AKPSI 2019FC</t>
  </si>
  <si>
    <t>4B</t>
  </si>
  <si>
    <t>MANRISK 2018F</t>
  </si>
  <si>
    <t>2B</t>
  </si>
  <si>
    <t>UTS ONLINE via scele dengan cara upload file (durasi pengerjaan ujian belum diputuskan, kemungkinan 90 menit)</t>
  </si>
  <si>
    <t>MPPI 2019SC</t>
  </si>
  <si>
    <t>MIK 2018FC</t>
  </si>
  <si>
    <t>KI 2018F</t>
  </si>
  <si>
    <t>-</t>
  </si>
  <si>
    <t>Tugas Online</t>
  </si>
  <si>
    <r>
      <rPr>
        <strike/>
        <sz val="12"/>
        <color theme="1"/>
        <rFont val="Calibri"/>
        <family val="2"/>
        <scheme val="minor"/>
      </rPr>
      <t>18 March 2020</t>
    </r>
    <r>
      <rPr>
        <sz val="12"/>
        <color theme="1"/>
        <rFont val="Calibri"/>
        <family val="2"/>
        <scheme val="minor"/>
      </rPr>
      <t xml:space="preserve">
1 April 2020</t>
    </r>
  </si>
  <si>
    <t>MPPTI 2019SA</t>
  </si>
  <si>
    <t>UTS ONLINE via scele dengan cara upload file (soal diinfo di scele, kemudian dikumpul bbrp jam kemudian di hari yang sama via scele)</t>
  </si>
  <si>
    <t>MPPTI 2019SB</t>
  </si>
  <si>
    <t>MPPTI 2019SC</t>
  </si>
  <si>
    <t>SIP 2019FB</t>
  </si>
  <si>
    <t>Soal Case Study non-hafalan, ditulis di kertas, scanned, kemudin upload SCeLE</t>
  </si>
  <si>
    <t>SIP 2019FC</t>
  </si>
  <si>
    <t>TKTI 2018F</t>
  </si>
  <si>
    <t>ANMEDSOS 2018F</t>
  </si>
  <si>
    <t>KASIBER 2018F</t>
  </si>
  <si>
    <r>
      <rPr>
        <strike/>
        <sz val="12"/>
        <color theme="1"/>
        <rFont val="Calibri"/>
        <family val="2"/>
        <scheme val="minor"/>
      </rPr>
      <t>19 March 2020</t>
    </r>
    <r>
      <rPr>
        <sz val="12"/>
        <color theme="1"/>
        <rFont val="Calibri"/>
        <family val="2"/>
        <scheme val="minor"/>
      </rPr>
      <t xml:space="preserve">
2 April 2020</t>
    </r>
  </si>
  <si>
    <t>MPPI 2019SA</t>
  </si>
  <si>
    <t>MIK 2018FA</t>
  </si>
  <si>
    <t>MANDAT 2019FB</t>
  </si>
  <si>
    <t>Online full via SCeLE</t>
  </si>
  <si>
    <t>MANDAT 2019FC</t>
  </si>
  <si>
    <t>MPPI 2019SB</t>
  </si>
  <si>
    <t>MIK 2019FB</t>
  </si>
  <si>
    <t>BISDIG 2018F</t>
  </si>
  <si>
    <t>PDB 2018F</t>
  </si>
  <si>
    <r>
      <rPr>
        <strike/>
        <sz val="12"/>
        <color theme="1"/>
        <rFont val="Calibri"/>
        <family val="2"/>
        <scheme val="minor"/>
      </rPr>
      <t>20 March 2020</t>
    </r>
    <r>
      <rPr>
        <sz val="12"/>
        <color theme="1"/>
        <rFont val="Calibri"/>
        <family val="2"/>
        <scheme val="minor"/>
      </rPr>
      <t xml:space="preserve">
3 April 2020</t>
    </r>
  </si>
  <si>
    <t>DTPL 2019SA</t>
  </si>
  <si>
    <t>UTS ONLINE via scele menggunakan fitur kuis scele sesuai jadwal</t>
  </si>
  <si>
    <t>DTPL 2019SB</t>
  </si>
  <si>
    <t>DTPL 2019SC</t>
  </si>
  <si>
    <t>3A+3B</t>
  </si>
  <si>
    <t>online via wag</t>
  </si>
  <si>
    <t>online via wag dan email</t>
  </si>
  <si>
    <t>MTI</t>
  </si>
  <si>
    <t>Total user akses scele DEPOK SALEMBA</t>
  </si>
  <si>
    <t>TUGAS/TDK ADA UTS</t>
  </si>
  <si>
    <t>online scele 220 orang</t>
  </si>
  <si>
    <t>online scele 287 orang</t>
  </si>
  <si>
    <t>online scele 27 orang</t>
  </si>
  <si>
    <t>Online bentuk belum diputuskan 176 orang</t>
  </si>
  <si>
    <t xml:space="preserve">22 orang </t>
  </si>
  <si>
    <t xml:space="preserve">5 orang </t>
  </si>
  <si>
    <t>14 orang</t>
  </si>
  <si>
    <t xml:space="preserve">catatan yang dikolom merah ditak dijumlahkan </t>
  </si>
  <si>
    <t>online scele fitur quiz 157 orang</t>
  </si>
  <si>
    <t>25 orang</t>
  </si>
  <si>
    <t>84 orang</t>
  </si>
  <si>
    <t xml:space="preserve">19 orang </t>
  </si>
  <si>
    <t>fitur quiz di scele 136 orang</t>
  </si>
  <si>
    <t xml:space="preserve">online scele                419 orang  </t>
  </si>
  <si>
    <t xml:space="preserve"> online scele              206 orang </t>
  </si>
  <si>
    <t xml:space="preserve">online scele fitur quiz 27 orang </t>
  </si>
  <si>
    <t xml:space="preserve">online aren                   53 orang </t>
  </si>
  <si>
    <t xml:space="preserve">online scele fitur quiz                                97 orang </t>
  </si>
  <si>
    <t xml:space="preserve">online scele                54 orang </t>
  </si>
  <si>
    <t xml:space="preserve"> online scele      239 orang </t>
  </si>
  <si>
    <t>LAW</t>
  </si>
  <si>
    <t xml:space="preserve"> Keamanan Info Lanj</t>
  </si>
  <si>
    <t>MK 5</t>
  </si>
  <si>
    <t>MK 6</t>
  </si>
  <si>
    <t>MK 7</t>
  </si>
  <si>
    <t>MK 8</t>
  </si>
  <si>
    <t>16 orang, Take Home</t>
  </si>
  <si>
    <t>online kuis 102 orang</t>
  </si>
  <si>
    <t>MD 2/DM2</t>
  </si>
  <si>
    <t>40 orang  online melalui tcexam</t>
  </si>
  <si>
    <t>28 orang, online melalui tcexam</t>
  </si>
  <si>
    <t xml:space="preserve">online upload file ke scele, 177 orang  </t>
  </si>
  <si>
    <t xml:space="preserve">online scele 60 orang </t>
  </si>
  <si>
    <t>POK/ICO</t>
  </si>
  <si>
    <t>DDP 2 / FOP 2</t>
  </si>
  <si>
    <t xml:space="preserve">online scele 156 orang </t>
  </si>
  <si>
    <t>SEMESTER GENAP 2019/2020 PERIODE: 27 MARET - 4 APRIL 2020</t>
  </si>
  <si>
    <t>Online scele 19 orang</t>
  </si>
  <si>
    <t xml:space="preserve">online scele   232 orang </t>
  </si>
  <si>
    <t xml:space="preserve">online scele  34 orang </t>
  </si>
  <si>
    <t xml:space="preserve">online scele  149 orang  </t>
  </si>
  <si>
    <t>online scele                      91 orang</t>
  </si>
  <si>
    <t xml:space="preserve">online scele  57 orang </t>
  </si>
  <si>
    <t xml:space="preserve">online scele     19 orang </t>
  </si>
  <si>
    <t xml:space="preserve">online scele  18 orang </t>
  </si>
  <si>
    <t>online scele             29 orang</t>
  </si>
  <si>
    <t>online scele                       25 orang</t>
  </si>
  <si>
    <t>online scele               33 orang</t>
  </si>
  <si>
    <t>online scele                22 orang</t>
  </si>
  <si>
    <t>online scele                        27 orang</t>
  </si>
  <si>
    <t>online scele     26 orang</t>
  </si>
  <si>
    <t xml:space="preserve">online scele            30 orang  </t>
  </si>
  <si>
    <t xml:space="preserve">online scele                199 orang </t>
  </si>
  <si>
    <t xml:space="preserve">online scele                172 orang </t>
  </si>
  <si>
    <t xml:space="preserve">online scele  165 orang </t>
  </si>
  <si>
    <t xml:space="preserve"> online scele            171 orang </t>
  </si>
  <si>
    <t xml:space="preserve">online scele  114 orang </t>
  </si>
  <si>
    <t xml:space="preserve">online scele 129 orang </t>
  </si>
  <si>
    <t xml:space="preserve">online scele 29 orang </t>
  </si>
  <si>
    <t xml:space="preserve"> online kuis scele 22 orang</t>
  </si>
  <si>
    <t>online submit ke aren  203 orang</t>
  </si>
  <si>
    <t>online scele        44  orang</t>
  </si>
  <si>
    <t>Data Science (15.45 - 17.45)</t>
  </si>
  <si>
    <t>Adv Prg (15.45 - 18.15)</t>
  </si>
  <si>
    <t>Blok Merah artinya Dosen matakuliah akan memberikan informasi lebih lanjut via laman scele masing-masing kuliah</t>
  </si>
  <si>
    <t>online scele  (fitur quiz)                    470 orang</t>
  </si>
  <si>
    <t>PPW/WDP</t>
  </si>
  <si>
    <t>online scele 123 orang</t>
  </si>
  <si>
    <t>Computer Networks</t>
  </si>
  <si>
    <t>online (non scele) 24 orang</t>
  </si>
  <si>
    <t xml:space="preserve">24 orang </t>
  </si>
  <si>
    <t xml:space="preserve">take home group exam 22 orang </t>
  </si>
  <si>
    <t>82 orang online melalui tcexam</t>
  </si>
  <si>
    <t>217 orang melalui google classroom</t>
  </si>
  <si>
    <t xml:space="preserve">online scele 17 orang </t>
  </si>
  <si>
    <t>online 42 orang dengan tcexam</t>
  </si>
  <si>
    <t>Pemelajaran Mesin (15.30 - 18.00)</t>
  </si>
  <si>
    <t xml:space="preserve">online scele 10 orang </t>
  </si>
  <si>
    <t>online kuis scele 15 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</si>
</sst>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09]d\-mmm\-yyyy;@"/>
    <numFmt numFmtId="166" formatCode="[$-10409]dd\-mmm\-yy;@"/>
  </numFmts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trike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</font>
    <font>
      <b/>
      <sz val="10"/>
      <color rgb="FFFF0000"/>
      <name val="Calibri"/>
      <family val="2"/>
    </font>
    <font>
      <sz val="10"/>
      <color rgb="FFFFFF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0" xfId="0" applyFont="1" applyFill="1" applyAlignment="1">
      <alignment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2" borderId="5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3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2" borderId="19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21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0" fillId="4" borderId="13" xfId="0" applyFont="1" applyFill="1" applyBorder="1" applyAlignment="1">
      <alignment horizontal="center" vertical="top" wrapText="1"/>
    </xf>
    <xf numFmtId="0" fontId="10" fillId="4" borderId="24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2" fillId="0" borderId="23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top"/>
    </xf>
    <xf numFmtId="0" fontId="0" fillId="5" borderId="13" xfId="0" applyFill="1" applyBorder="1" applyAlignment="1">
      <alignment vertical="top" wrapText="1"/>
    </xf>
    <xf numFmtId="0" fontId="12" fillId="0" borderId="27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 wrapText="1"/>
    </xf>
    <xf numFmtId="0" fontId="12" fillId="2" borderId="23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4" fillId="0" borderId="13" xfId="0" applyFont="1" applyBorder="1" applyAlignment="1">
      <alignment horizontal="center" vertical="top"/>
    </xf>
    <xf numFmtId="0" fontId="13" fillId="0" borderId="24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top" wrapText="1"/>
    </xf>
    <xf numFmtId="0" fontId="3" fillId="2" borderId="21" xfId="0" applyFont="1" applyFill="1" applyBorder="1" applyAlignment="1">
      <alignment horizontal="justify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0" fontId="3" fillId="3" borderId="21" xfId="0" applyFont="1" applyFill="1" applyBorder="1" applyAlignment="1">
      <alignment horizontal="justify" vertical="top" wrapText="1"/>
    </xf>
    <xf numFmtId="0" fontId="3" fillId="3" borderId="22" xfId="0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wrapText="1"/>
    </xf>
    <xf numFmtId="0" fontId="3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6" borderId="21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vertical="top" wrapText="1"/>
    </xf>
    <xf numFmtId="0" fontId="15" fillId="6" borderId="5" xfId="0" applyFont="1" applyFill="1" applyBorder="1" applyAlignment="1">
      <alignment horizontal="center" vertical="top" wrapText="1"/>
    </xf>
    <xf numFmtId="0" fontId="5" fillId="6" borderId="29" xfId="0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vertical="top" wrapText="1"/>
    </xf>
    <xf numFmtId="0" fontId="3" fillId="6" borderId="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wrapText="1"/>
    </xf>
    <xf numFmtId="0" fontId="3" fillId="6" borderId="29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top" wrapText="1"/>
    </xf>
    <xf numFmtId="0" fontId="16" fillId="6" borderId="29" xfId="0" applyFont="1" applyFill="1" applyBorder="1" applyAlignment="1">
      <alignment vertical="top" wrapText="1"/>
    </xf>
    <xf numFmtId="0" fontId="3" fillId="8" borderId="29" xfId="0" applyFont="1" applyFill="1" applyBorder="1" applyAlignment="1">
      <alignment horizontal="center" vertical="top" wrapText="1"/>
    </xf>
    <xf numFmtId="0" fontId="5" fillId="8" borderId="29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top" wrapText="1"/>
    </xf>
    <xf numFmtId="0" fontId="3" fillId="5" borderId="22" xfId="0" applyFont="1" applyFill="1" applyBorder="1" applyAlignment="1">
      <alignment horizontal="center" vertical="top" wrapText="1"/>
    </xf>
    <xf numFmtId="0" fontId="16" fillId="6" borderId="33" xfId="0" applyFont="1" applyFill="1" applyBorder="1" applyAlignment="1">
      <alignment vertical="top" wrapText="1"/>
    </xf>
    <xf numFmtId="0" fontId="15" fillId="6" borderId="29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vertical="top" wrapText="1"/>
    </xf>
    <xf numFmtId="0" fontId="3" fillId="10" borderId="7" xfId="0" applyFont="1" applyFill="1" applyBorder="1" applyAlignment="1">
      <alignment horizontal="center" vertical="top" wrapText="1"/>
    </xf>
    <xf numFmtId="0" fontId="3" fillId="10" borderId="21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15" fillId="3" borderId="5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5" fontId="5" fillId="3" borderId="6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wrapText="1"/>
    </xf>
    <xf numFmtId="0" fontId="3" fillId="3" borderId="29" xfId="0" applyFont="1" applyFill="1" applyBorder="1" applyAlignment="1">
      <alignment vertical="top" wrapText="1"/>
    </xf>
    <xf numFmtId="0" fontId="16" fillId="3" borderId="29" xfId="0" applyFont="1" applyFill="1" applyBorder="1" applyAlignment="1">
      <alignment vertical="top" wrapText="1"/>
    </xf>
    <xf numFmtId="0" fontId="3" fillId="3" borderId="29" xfId="0" applyFont="1" applyFill="1" applyBorder="1" applyAlignment="1">
      <alignment wrapText="1"/>
    </xf>
    <xf numFmtId="0" fontId="3" fillId="3" borderId="29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wrapText="1"/>
    </xf>
    <xf numFmtId="0" fontId="5" fillId="3" borderId="29" xfId="0" applyFont="1" applyFill="1" applyBorder="1" applyAlignment="1">
      <alignment wrapText="1"/>
    </xf>
    <xf numFmtId="0" fontId="3" fillId="2" borderId="9" xfId="0" applyFont="1" applyFill="1" applyBorder="1" applyAlignment="1">
      <alignment horizontal="justify" vertical="top" wrapText="1"/>
    </xf>
    <xf numFmtId="0" fontId="3" fillId="7" borderId="21" xfId="0" applyFont="1" applyFill="1" applyBorder="1" applyAlignment="1">
      <alignment horizontal="center" vertical="top" wrapText="1"/>
    </xf>
    <xf numFmtId="0" fontId="3" fillId="11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15" fontId="5" fillId="3" borderId="13" xfId="0" applyNumberFormat="1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5" fontId="5" fillId="3" borderId="5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wrapText="1"/>
    </xf>
    <xf numFmtId="15" fontId="5" fillId="3" borderId="22" xfId="0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justify" vertical="top" wrapText="1"/>
    </xf>
    <xf numFmtId="0" fontId="4" fillId="2" borderId="33" xfId="0" applyFont="1" applyFill="1" applyBorder="1" applyAlignment="1">
      <alignment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justify" vertical="top" wrapText="1"/>
    </xf>
    <xf numFmtId="0" fontId="3" fillId="2" borderId="32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6" borderId="13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wrapText="1"/>
    </xf>
    <xf numFmtId="0" fontId="17" fillId="0" borderId="1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center" vertical="top" wrapText="1"/>
    </xf>
    <xf numFmtId="0" fontId="15" fillId="6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wrapText="1"/>
    </xf>
    <xf numFmtId="0" fontId="3" fillId="2" borderId="0" xfId="0" applyFont="1" applyFill="1" applyAlignment="1"/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3" borderId="3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wrapText="1"/>
    </xf>
    <xf numFmtId="0" fontId="3" fillId="2" borderId="2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2" fillId="0" borderId="16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164" fontId="12" fillId="0" borderId="16" xfId="0" applyNumberFormat="1" applyFont="1" applyFill="1" applyBorder="1" applyAlignment="1">
      <alignment horizontal="center" vertical="top" wrapText="1"/>
    </xf>
    <xf numFmtId="164" fontId="12" fillId="0" borderId="23" xfId="0" applyNumberFormat="1" applyFont="1" applyFill="1" applyBorder="1" applyAlignment="1">
      <alignment horizontal="center" vertical="top" wrapText="1"/>
    </xf>
    <xf numFmtId="164" fontId="12" fillId="0" borderId="26" xfId="0" applyNumberFormat="1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/>
    </xf>
    <xf numFmtId="0" fontId="12" fillId="2" borderId="23" xfId="0" applyFont="1" applyFill="1" applyBorder="1" applyAlignment="1">
      <alignment horizontal="center" vertical="top"/>
    </xf>
    <xf numFmtId="0" fontId="12" fillId="2" borderId="26" xfId="0" applyFont="1" applyFill="1" applyBorder="1" applyAlignment="1">
      <alignment horizontal="center" vertical="top"/>
    </xf>
    <xf numFmtId="165" fontId="12" fillId="2" borderId="16" xfId="0" applyNumberFormat="1" applyFont="1" applyFill="1" applyBorder="1" applyAlignment="1">
      <alignment horizontal="center" vertical="top" wrapText="1"/>
    </xf>
    <xf numFmtId="165" fontId="12" fillId="2" borderId="23" xfId="0" applyNumberFormat="1" applyFont="1" applyFill="1" applyBorder="1" applyAlignment="1">
      <alignment horizontal="center" vertical="top"/>
    </xf>
    <xf numFmtId="165" fontId="12" fillId="2" borderId="26" xfId="0" applyNumberFormat="1" applyFont="1" applyFill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166" fontId="12" fillId="2" borderId="16" xfId="0" applyNumberFormat="1" applyFont="1" applyFill="1" applyBorder="1" applyAlignment="1">
      <alignment horizontal="center" vertical="top" wrapText="1"/>
    </xf>
    <xf numFmtId="166" fontId="12" fillId="2" borderId="23" xfId="0" applyNumberFormat="1" applyFont="1" applyFill="1" applyBorder="1" applyAlignment="1">
      <alignment horizontal="center" vertical="top"/>
    </xf>
    <xf numFmtId="166" fontId="12" fillId="2" borderId="26" xfId="0" applyNumberFormat="1" applyFont="1" applyFill="1" applyBorder="1" applyAlignment="1">
      <alignment horizontal="center" vertical="top"/>
    </xf>
    <xf numFmtId="166" fontId="12" fillId="2" borderId="23" xfId="0" applyNumberFormat="1" applyFont="1" applyFill="1" applyBorder="1" applyAlignment="1">
      <alignment horizontal="center" vertical="top" wrapText="1"/>
    </xf>
    <xf numFmtId="166" fontId="12" fillId="2" borderId="26" xfId="0" applyNumberFormat="1" applyFont="1" applyFill="1" applyBorder="1" applyAlignment="1">
      <alignment horizontal="center" vertical="top" wrapText="1"/>
    </xf>
    <xf numFmtId="0" fontId="4" fillId="10" borderId="6" xfId="0" applyFont="1" applyFill="1" applyBorder="1" applyAlignment="1">
      <alignment wrapText="1"/>
    </xf>
    <xf numFmtId="0" fontId="3" fillId="10" borderId="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K39" sqref="K39"/>
    </sheetView>
  </sheetViews>
  <sheetFormatPr defaultRowHeight="12.75" x14ac:dyDescent="0.2"/>
  <cols>
    <col min="1" max="1" width="10.140625" style="21" customWidth="1"/>
    <col min="2" max="2" width="10.85546875" style="32" customWidth="1"/>
    <col min="3" max="3" width="15.7109375" style="4" customWidth="1"/>
    <col min="4" max="4" width="10.85546875" style="21" customWidth="1"/>
    <col min="5" max="5" width="15.7109375" style="4" customWidth="1"/>
    <col min="6" max="6" width="10.85546875" style="21" customWidth="1"/>
    <col min="7" max="7" width="15.7109375" style="4" customWidth="1"/>
    <col min="8" max="8" width="13.42578125" style="21" customWidth="1"/>
    <col min="9" max="9" width="16.42578125" style="4" customWidth="1"/>
    <col min="10" max="10" width="15.140625" style="21" customWidth="1"/>
    <col min="11" max="11" width="18" style="4" customWidth="1"/>
    <col min="12" max="12" width="14.5703125" style="21" customWidth="1"/>
    <col min="13" max="13" width="14" style="4" customWidth="1"/>
    <col min="14" max="14" width="14.42578125" style="21" customWidth="1"/>
    <col min="15" max="15" width="14.28515625" style="4" customWidth="1"/>
    <col min="16" max="16" width="14.85546875" style="21" customWidth="1"/>
    <col min="17" max="17" width="13.42578125" style="4" customWidth="1"/>
    <col min="18" max="18" width="15.28515625" style="4" customWidth="1"/>
    <col min="19" max="249" width="9.140625" style="4"/>
    <col min="250" max="250" width="8" style="4" customWidth="1"/>
    <col min="251" max="251" width="5.5703125" style="4" customWidth="1"/>
    <col min="252" max="252" width="13.7109375" style="4" customWidth="1"/>
    <col min="253" max="253" width="5.7109375" style="4" bestFit="1" customWidth="1"/>
    <col min="254" max="254" width="14.85546875" style="4" customWidth="1"/>
    <col min="255" max="255" width="5.7109375" style="4" bestFit="1" customWidth="1"/>
    <col min="256" max="256" width="12.85546875" style="4" customWidth="1"/>
    <col min="257" max="257" width="5.7109375" style="4" bestFit="1" customWidth="1"/>
    <col min="258" max="258" width="14" style="4" customWidth="1"/>
    <col min="259" max="259" width="5.7109375" style="4" bestFit="1" customWidth="1"/>
    <col min="260" max="260" width="13.140625" style="4" customWidth="1"/>
    <col min="261" max="261" width="5.7109375" style="4" bestFit="1" customWidth="1"/>
    <col min="262" max="262" width="12.42578125" style="4" customWidth="1"/>
    <col min="263" max="263" width="5.7109375" style="4" bestFit="1" customWidth="1"/>
    <col min="264" max="505" width="9.140625" style="4"/>
    <col min="506" max="506" width="8" style="4" customWidth="1"/>
    <col min="507" max="507" width="5.5703125" style="4" customWidth="1"/>
    <col min="508" max="508" width="13.7109375" style="4" customWidth="1"/>
    <col min="509" max="509" width="5.7109375" style="4" bestFit="1" customWidth="1"/>
    <col min="510" max="510" width="14.85546875" style="4" customWidth="1"/>
    <col min="511" max="511" width="5.7109375" style="4" bestFit="1" customWidth="1"/>
    <col min="512" max="512" width="12.85546875" style="4" customWidth="1"/>
    <col min="513" max="513" width="5.7109375" style="4" bestFit="1" customWidth="1"/>
    <col min="514" max="514" width="14" style="4" customWidth="1"/>
    <col min="515" max="515" width="5.7109375" style="4" bestFit="1" customWidth="1"/>
    <col min="516" max="516" width="13.140625" style="4" customWidth="1"/>
    <col min="517" max="517" width="5.7109375" style="4" bestFit="1" customWidth="1"/>
    <col min="518" max="518" width="12.42578125" style="4" customWidth="1"/>
    <col min="519" max="519" width="5.7109375" style="4" bestFit="1" customWidth="1"/>
    <col min="520" max="761" width="9.140625" style="4"/>
    <col min="762" max="762" width="8" style="4" customWidth="1"/>
    <col min="763" max="763" width="5.5703125" style="4" customWidth="1"/>
    <col min="764" max="764" width="13.7109375" style="4" customWidth="1"/>
    <col min="765" max="765" width="5.7109375" style="4" bestFit="1" customWidth="1"/>
    <col min="766" max="766" width="14.85546875" style="4" customWidth="1"/>
    <col min="767" max="767" width="5.7109375" style="4" bestFit="1" customWidth="1"/>
    <col min="768" max="768" width="12.85546875" style="4" customWidth="1"/>
    <col min="769" max="769" width="5.7109375" style="4" bestFit="1" customWidth="1"/>
    <col min="770" max="770" width="14" style="4" customWidth="1"/>
    <col min="771" max="771" width="5.7109375" style="4" bestFit="1" customWidth="1"/>
    <col min="772" max="772" width="13.140625" style="4" customWidth="1"/>
    <col min="773" max="773" width="5.7109375" style="4" bestFit="1" customWidth="1"/>
    <col min="774" max="774" width="12.42578125" style="4" customWidth="1"/>
    <col min="775" max="775" width="5.7109375" style="4" bestFit="1" customWidth="1"/>
    <col min="776" max="1017" width="9.140625" style="4"/>
    <col min="1018" max="1018" width="8" style="4" customWidth="1"/>
    <col min="1019" max="1019" width="5.5703125" style="4" customWidth="1"/>
    <col min="1020" max="1020" width="13.7109375" style="4" customWidth="1"/>
    <col min="1021" max="1021" width="5.7109375" style="4" bestFit="1" customWidth="1"/>
    <col min="1022" max="1022" width="14.85546875" style="4" customWidth="1"/>
    <col min="1023" max="1023" width="5.7109375" style="4" bestFit="1" customWidth="1"/>
    <col min="1024" max="1024" width="12.85546875" style="4" customWidth="1"/>
    <col min="1025" max="1025" width="5.7109375" style="4" bestFit="1" customWidth="1"/>
    <col min="1026" max="1026" width="14" style="4" customWidth="1"/>
    <col min="1027" max="1027" width="5.7109375" style="4" bestFit="1" customWidth="1"/>
    <col min="1028" max="1028" width="13.140625" style="4" customWidth="1"/>
    <col min="1029" max="1029" width="5.7109375" style="4" bestFit="1" customWidth="1"/>
    <col min="1030" max="1030" width="12.42578125" style="4" customWidth="1"/>
    <col min="1031" max="1031" width="5.7109375" style="4" bestFit="1" customWidth="1"/>
    <col min="1032" max="1273" width="9.140625" style="4"/>
    <col min="1274" max="1274" width="8" style="4" customWidth="1"/>
    <col min="1275" max="1275" width="5.5703125" style="4" customWidth="1"/>
    <col min="1276" max="1276" width="13.7109375" style="4" customWidth="1"/>
    <col min="1277" max="1277" width="5.7109375" style="4" bestFit="1" customWidth="1"/>
    <col min="1278" max="1278" width="14.85546875" style="4" customWidth="1"/>
    <col min="1279" max="1279" width="5.7109375" style="4" bestFit="1" customWidth="1"/>
    <col min="1280" max="1280" width="12.85546875" style="4" customWidth="1"/>
    <col min="1281" max="1281" width="5.7109375" style="4" bestFit="1" customWidth="1"/>
    <col min="1282" max="1282" width="14" style="4" customWidth="1"/>
    <col min="1283" max="1283" width="5.7109375" style="4" bestFit="1" customWidth="1"/>
    <col min="1284" max="1284" width="13.140625" style="4" customWidth="1"/>
    <col min="1285" max="1285" width="5.7109375" style="4" bestFit="1" customWidth="1"/>
    <col min="1286" max="1286" width="12.42578125" style="4" customWidth="1"/>
    <col min="1287" max="1287" width="5.7109375" style="4" bestFit="1" customWidth="1"/>
    <col min="1288" max="1529" width="9.140625" style="4"/>
    <col min="1530" max="1530" width="8" style="4" customWidth="1"/>
    <col min="1531" max="1531" width="5.5703125" style="4" customWidth="1"/>
    <col min="1532" max="1532" width="13.7109375" style="4" customWidth="1"/>
    <col min="1533" max="1533" width="5.7109375" style="4" bestFit="1" customWidth="1"/>
    <col min="1534" max="1534" width="14.85546875" style="4" customWidth="1"/>
    <col min="1535" max="1535" width="5.7109375" style="4" bestFit="1" customWidth="1"/>
    <col min="1536" max="1536" width="12.85546875" style="4" customWidth="1"/>
    <col min="1537" max="1537" width="5.7109375" style="4" bestFit="1" customWidth="1"/>
    <col min="1538" max="1538" width="14" style="4" customWidth="1"/>
    <col min="1539" max="1539" width="5.7109375" style="4" bestFit="1" customWidth="1"/>
    <col min="1540" max="1540" width="13.140625" style="4" customWidth="1"/>
    <col min="1541" max="1541" width="5.7109375" style="4" bestFit="1" customWidth="1"/>
    <col min="1542" max="1542" width="12.42578125" style="4" customWidth="1"/>
    <col min="1543" max="1543" width="5.7109375" style="4" bestFit="1" customWidth="1"/>
    <col min="1544" max="1785" width="9.140625" style="4"/>
    <col min="1786" max="1786" width="8" style="4" customWidth="1"/>
    <col min="1787" max="1787" width="5.5703125" style="4" customWidth="1"/>
    <col min="1788" max="1788" width="13.7109375" style="4" customWidth="1"/>
    <col min="1789" max="1789" width="5.7109375" style="4" bestFit="1" customWidth="1"/>
    <col min="1790" max="1790" width="14.85546875" style="4" customWidth="1"/>
    <col min="1791" max="1791" width="5.7109375" style="4" bestFit="1" customWidth="1"/>
    <col min="1792" max="1792" width="12.85546875" style="4" customWidth="1"/>
    <col min="1793" max="1793" width="5.7109375" style="4" bestFit="1" customWidth="1"/>
    <col min="1794" max="1794" width="14" style="4" customWidth="1"/>
    <col min="1795" max="1795" width="5.7109375" style="4" bestFit="1" customWidth="1"/>
    <col min="1796" max="1796" width="13.140625" style="4" customWidth="1"/>
    <col min="1797" max="1797" width="5.7109375" style="4" bestFit="1" customWidth="1"/>
    <col min="1798" max="1798" width="12.42578125" style="4" customWidth="1"/>
    <col min="1799" max="1799" width="5.7109375" style="4" bestFit="1" customWidth="1"/>
    <col min="1800" max="2041" width="9.140625" style="4"/>
    <col min="2042" max="2042" width="8" style="4" customWidth="1"/>
    <col min="2043" max="2043" width="5.5703125" style="4" customWidth="1"/>
    <col min="2044" max="2044" width="13.7109375" style="4" customWidth="1"/>
    <col min="2045" max="2045" width="5.7109375" style="4" bestFit="1" customWidth="1"/>
    <col min="2046" max="2046" width="14.85546875" style="4" customWidth="1"/>
    <col min="2047" max="2047" width="5.7109375" style="4" bestFit="1" customWidth="1"/>
    <col min="2048" max="2048" width="12.85546875" style="4" customWidth="1"/>
    <col min="2049" max="2049" width="5.7109375" style="4" bestFit="1" customWidth="1"/>
    <col min="2050" max="2050" width="14" style="4" customWidth="1"/>
    <col min="2051" max="2051" width="5.7109375" style="4" bestFit="1" customWidth="1"/>
    <col min="2052" max="2052" width="13.140625" style="4" customWidth="1"/>
    <col min="2053" max="2053" width="5.7109375" style="4" bestFit="1" customWidth="1"/>
    <col min="2054" max="2054" width="12.42578125" style="4" customWidth="1"/>
    <col min="2055" max="2055" width="5.7109375" style="4" bestFit="1" customWidth="1"/>
    <col min="2056" max="2297" width="9.140625" style="4"/>
    <col min="2298" max="2298" width="8" style="4" customWidth="1"/>
    <col min="2299" max="2299" width="5.5703125" style="4" customWidth="1"/>
    <col min="2300" max="2300" width="13.7109375" style="4" customWidth="1"/>
    <col min="2301" max="2301" width="5.7109375" style="4" bestFit="1" customWidth="1"/>
    <col min="2302" max="2302" width="14.85546875" style="4" customWidth="1"/>
    <col min="2303" max="2303" width="5.7109375" style="4" bestFit="1" customWidth="1"/>
    <col min="2304" max="2304" width="12.85546875" style="4" customWidth="1"/>
    <col min="2305" max="2305" width="5.7109375" style="4" bestFit="1" customWidth="1"/>
    <col min="2306" max="2306" width="14" style="4" customWidth="1"/>
    <col min="2307" max="2307" width="5.7109375" style="4" bestFit="1" customWidth="1"/>
    <col min="2308" max="2308" width="13.140625" style="4" customWidth="1"/>
    <col min="2309" max="2309" width="5.7109375" style="4" bestFit="1" customWidth="1"/>
    <col min="2310" max="2310" width="12.42578125" style="4" customWidth="1"/>
    <col min="2311" max="2311" width="5.7109375" style="4" bestFit="1" customWidth="1"/>
    <col min="2312" max="2553" width="9.140625" style="4"/>
    <col min="2554" max="2554" width="8" style="4" customWidth="1"/>
    <col min="2555" max="2555" width="5.5703125" style="4" customWidth="1"/>
    <col min="2556" max="2556" width="13.7109375" style="4" customWidth="1"/>
    <col min="2557" max="2557" width="5.7109375" style="4" bestFit="1" customWidth="1"/>
    <col min="2558" max="2558" width="14.85546875" style="4" customWidth="1"/>
    <col min="2559" max="2559" width="5.7109375" style="4" bestFit="1" customWidth="1"/>
    <col min="2560" max="2560" width="12.85546875" style="4" customWidth="1"/>
    <col min="2561" max="2561" width="5.7109375" style="4" bestFit="1" customWidth="1"/>
    <col min="2562" max="2562" width="14" style="4" customWidth="1"/>
    <col min="2563" max="2563" width="5.7109375" style="4" bestFit="1" customWidth="1"/>
    <col min="2564" max="2564" width="13.140625" style="4" customWidth="1"/>
    <col min="2565" max="2565" width="5.7109375" style="4" bestFit="1" customWidth="1"/>
    <col min="2566" max="2566" width="12.42578125" style="4" customWidth="1"/>
    <col min="2567" max="2567" width="5.7109375" style="4" bestFit="1" customWidth="1"/>
    <col min="2568" max="2809" width="9.140625" style="4"/>
    <col min="2810" max="2810" width="8" style="4" customWidth="1"/>
    <col min="2811" max="2811" width="5.5703125" style="4" customWidth="1"/>
    <col min="2812" max="2812" width="13.7109375" style="4" customWidth="1"/>
    <col min="2813" max="2813" width="5.7109375" style="4" bestFit="1" customWidth="1"/>
    <col min="2814" max="2814" width="14.85546875" style="4" customWidth="1"/>
    <col min="2815" max="2815" width="5.7109375" style="4" bestFit="1" customWidth="1"/>
    <col min="2816" max="2816" width="12.85546875" style="4" customWidth="1"/>
    <col min="2817" max="2817" width="5.7109375" style="4" bestFit="1" customWidth="1"/>
    <col min="2818" max="2818" width="14" style="4" customWidth="1"/>
    <col min="2819" max="2819" width="5.7109375" style="4" bestFit="1" customWidth="1"/>
    <col min="2820" max="2820" width="13.140625" style="4" customWidth="1"/>
    <col min="2821" max="2821" width="5.7109375" style="4" bestFit="1" customWidth="1"/>
    <col min="2822" max="2822" width="12.42578125" style="4" customWidth="1"/>
    <col min="2823" max="2823" width="5.7109375" style="4" bestFit="1" customWidth="1"/>
    <col min="2824" max="3065" width="9.140625" style="4"/>
    <col min="3066" max="3066" width="8" style="4" customWidth="1"/>
    <col min="3067" max="3067" width="5.5703125" style="4" customWidth="1"/>
    <col min="3068" max="3068" width="13.7109375" style="4" customWidth="1"/>
    <col min="3069" max="3069" width="5.7109375" style="4" bestFit="1" customWidth="1"/>
    <col min="3070" max="3070" width="14.85546875" style="4" customWidth="1"/>
    <col min="3071" max="3071" width="5.7109375" style="4" bestFit="1" customWidth="1"/>
    <col min="3072" max="3072" width="12.85546875" style="4" customWidth="1"/>
    <col min="3073" max="3073" width="5.7109375" style="4" bestFit="1" customWidth="1"/>
    <col min="3074" max="3074" width="14" style="4" customWidth="1"/>
    <col min="3075" max="3075" width="5.7109375" style="4" bestFit="1" customWidth="1"/>
    <col min="3076" max="3076" width="13.140625" style="4" customWidth="1"/>
    <col min="3077" max="3077" width="5.7109375" style="4" bestFit="1" customWidth="1"/>
    <col min="3078" max="3078" width="12.42578125" style="4" customWidth="1"/>
    <col min="3079" max="3079" width="5.7109375" style="4" bestFit="1" customWidth="1"/>
    <col min="3080" max="3321" width="9.140625" style="4"/>
    <col min="3322" max="3322" width="8" style="4" customWidth="1"/>
    <col min="3323" max="3323" width="5.5703125" style="4" customWidth="1"/>
    <col min="3324" max="3324" width="13.7109375" style="4" customWidth="1"/>
    <col min="3325" max="3325" width="5.7109375" style="4" bestFit="1" customWidth="1"/>
    <col min="3326" max="3326" width="14.85546875" style="4" customWidth="1"/>
    <col min="3327" max="3327" width="5.7109375" style="4" bestFit="1" customWidth="1"/>
    <col min="3328" max="3328" width="12.85546875" style="4" customWidth="1"/>
    <col min="3329" max="3329" width="5.7109375" style="4" bestFit="1" customWidth="1"/>
    <col min="3330" max="3330" width="14" style="4" customWidth="1"/>
    <col min="3331" max="3331" width="5.7109375" style="4" bestFit="1" customWidth="1"/>
    <col min="3332" max="3332" width="13.140625" style="4" customWidth="1"/>
    <col min="3333" max="3333" width="5.7109375" style="4" bestFit="1" customWidth="1"/>
    <col min="3334" max="3334" width="12.42578125" style="4" customWidth="1"/>
    <col min="3335" max="3335" width="5.7109375" style="4" bestFit="1" customWidth="1"/>
    <col min="3336" max="3577" width="9.140625" style="4"/>
    <col min="3578" max="3578" width="8" style="4" customWidth="1"/>
    <col min="3579" max="3579" width="5.5703125" style="4" customWidth="1"/>
    <col min="3580" max="3580" width="13.7109375" style="4" customWidth="1"/>
    <col min="3581" max="3581" width="5.7109375" style="4" bestFit="1" customWidth="1"/>
    <col min="3582" max="3582" width="14.85546875" style="4" customWidth="1"/>
    <col min="3583" max="3583" width="5.7109375" style="4" bestFit="1" customWidth="1"/>
    <col min="3584" max="3584" width="12.85546875" style="4" customWidth="1"/>
    <col min="3585" max="3585" width="5.7109375" style="4" bestFit="1" customWidth="1"/>
    <col min="3586" max="3586" width="14" style="4" customWidth="1"/>
    <col min="3587" max="3587" width="5.7109375" style="4" bestFit="1" customWidth="1"/>
    <col min="3588" max="3588" width="13.140625" style="4" customWidth="1"/>
    <col min="3589" max="3589" width="5.7109375" style="4" bestFit="1" customWidth="1"/>
    <col min="3590" max="3590" width="12.42578125" style="4" customWidth="1"/>
    <col min="3591" max="3591" width="5.7109375" style="4" bestFit="1" customWidth="1"/>
    <col min="3592" max="3833" width="9.140625" style="4"/>
    <col min="3834" max="3834" width="8" style="4" customWidth="1"/>
    <col min="3835" max="3835" width="5.5703125" style="4" customWidth="1"/>
    <col min="3836" max="3836" width="13.7109375" style="4" customWidth="1"/>
    <col min="3837" max="3837" width="5.7109375" style="4" bestFit="1" customWidth="1"/>
    <col min="3838" max="3838" width="14.85546875" style="4" customWidth="1"/>
    <col min="3839" max="3839" width="5.7109375" style="4" bestFit="1" customWidth="1"/>
    <col min="3840" max="3840" width="12.85546875" style="4" customWidth="1"/>
    <col min="3841" max="3841" width="5.7109375" style="4" bestFit="1" customWidth="1"/>
    <col min="3842" max="3842" width="14" style="4" customWidth="1"/>
    <col min="3843" max="3843" width="5.7109375" style="4" bestFit="1" customWidth="1"/>
    <col min="3844" max="3844" width="13.140625" style="4" customWidth="1"/>
    <col min="3845" max="3845" width="5.7109375" style="4" bestFit="1" customWidth="1"/>
    <col min="3846" max="3846" width="12.42578125" style="4" customWidth="1"/>
    <col min="3847" max="3847" width="5.7109375" style="4" bestFit="1" customWidth="1"/>
    <col min="3848" max="4089" width="9.140625" style="4"/>
    <col min="4090" max="4090" width="8" style="4" customWidth="1"/>
    <col min="4091" max="4091" width="5.5703125" style="4" customWidth="1"/>
    <col min="4092" max="4092" width="13.7109375" style="4" customWidth="1"/>
    <col min="4093" max="4093" width="5.7109375" style="4" bestFit="1" customWidth="1"/>
    <col min="4094" max="4094" width="14.85546875" style="4" customWidth="1"/>
    <col min="4095" max="4095" width="5.7109375" style="4" bestFit="1" customWidth="1"/>
    <col min="4096" max="4096" width="12.85546875" style="4" customWidth="1"/>
    <col min="4097" max="4097" width="5.7109375" style="4" bestFit="1" customWidth="1"/>
    <col min="4098" max="4098" width="14" style="4" customWidth="1"/>
    <col min="4099" max="4099" width="5.7109375" style="4" bestFit="1" customWidth="1"/>
    <col min="4100" max="4100" width="13.140625" style="4" customWidth="1"/>
    <col min="4101" max="4101" width="5.7109375" style="4" bestFit="1" customWidth="1"/>
    <col min="4102" max="4102" width="12.42578125" style="4" customWidth="1"/>
    <col min="4103" max="4103" width="5.7109375" style="4" bestFit="1" customWidth="1"/>
    <col min="4104" max="4345" width="9.140625" style="4"/>
    <col min="4346" max="4346" width="8" style="4" customWidth="1"/>
    <col min="4347" max="4347" width="5.5703125" style="4" customWidth="1"/>
    <col min="4348" max="4348" width="13.7109375" style="4" customWidth="1"/>
    <col min="4349" max="4349" width="5.7109375" style="4" bestFit="1" customWidth="1"/>
    <col min="4350" max="4350" width="14.85546875" style="4" customWidth="1"/>
    <col min="4351" max="4351" width="5.7109375" style="4" bestFit="1" customWidth="1"/>
    <col min="4352" max="4352" width="12.85546875" style="4" customWidth="1"/>
    <col min="4353" max="4353" width="5.7109375" style="4" bestFit="1" customWidth="1"/>
    <col min="4354" max="4354" width="14" style="4" customWidth="1"/>
    <col min="4355" max="4355" width="5.7109375" style="4" bestFit="1" customWidth="1"/>
    <col min="4356" max="4356" width="13.140625" style="4" customWidth="1"/>
    <col min="4357" max="4357" width="5.7109375" style="4" bestFit="1" customWidth="1"/>
    <col min="4358" max="4358" width="12.42578125" style="4" customWidth="1"/>
    <col min="4359" max="4359" width="5.7109375" style="4" bestFit="1" customWidth="1"/>
    <col min="4360" max="4601" width="9.140625" style="4"/>
    <col min="4602" max="4602" width="8" style="4" customWidth="1"/>
    <col min="4603" max="4603" width="5.5703125" style="4" customWidth="1"/>
    <col min="4604" max="4604" width="13.7109375" style="4" customWidth="1"/>
    <col min="4605" max="4605" width="5.7109375" style="4" bestFit="1" customWidth="1"/>
    <col min="4606" max="4606" width="14.85546875" style="4" customWidth="1"/>
    <col min="4607" max="4607" width="5.7109375" style="4" bestFit="1" customWidth="1"/>
    <col min="4608" max="4608" width="12.85546875" style="4" customWidth="1"/>
    <col min="4609" max="4609" width="5.7109375" style="4" bestFit="1" customWidth="1"/>
    <col min="4610" max="4610" width="14" style="4" customWidth="1"/>
    <col min="4611" max="4611" width="5.7109375" style="4" bestFit="1" customWidth="1"/>
    <col min="4612" max="4612" width="13.140625" style="4" customWidth="1"/>
    <col min="4613" max="4613" width="5.7109375" style="4" bestFit="1" customWidth="1"/>
    <col min="4614" max="4614" width="12.42578125" style="4" customWidth="1"/>
    <col min="4615" max="4615" width="5.7109375" style="4" bestFit="1" customWidth="1"/>
    <col min="4616" max="4857" width="9.140625" style="4"/>
    <col min="4858" max="4858" width="8" style="4" customWidth="1"/>
    <col min="4859" max="4859" width="5.5703125" style="4" customWidth="1"/>
    <col min="4860" max="4860" width="13.7109375" style="4" customWidth="1"/>
    <col min="4861" max="4861" width="5.7109375" style="4" bestFit="1" customWidth="1"/>
    <col min="4862" max="4862" width="14.85546875" style="4" customWidth="1"/>
    <col min="4863" max="4863" width="5.7109375" style="4" bestFit="1" customWidth="1"/>
    <col min="4864" max="4864" width="12.85546875" style="4" customWidth="1"/>
    <col min="4865" max="4865" width="5.7109375" style="4" bestFit="1" customWidth="1"/>
    <col min="4866" max="4866" width="14" style="4" customWidth="1"/>
    <col min="4867" max="4867" width="5.7109375" style="4" bestFit="1" customWidth="1"/>
    <col min="4868" max="4868" width="13.140625" style="4" customWidth="1"/>
    <col min="4869" max="4869" width="5.7109375" style="4" bestFit="1" customWidth="1"/>
    <col min="4870" max="4870" width="12.42578125" style="4" customWidth="1"/>
    <col min="4871" max="4871" width="5.7109375" style="4" bestFit="1" customWidth="1"/>
    <col min="4872" max="5113" width="9.140625" style="4"/>
    <col min="5114" max="5114" width="8" style="4" customWidth="1"/>
    <col min="5115" max="5115" width="5.5703125" style="4" customWidth="1"/>
    <col min="5116" max="5116" width="13.7109375" style="4" customWidth="1"/>
    <col min="5117" max="5117" width="5.7109375" style="4" bestFit="1" customWidth="1"/>
    <col min="5118" max="5118" width="14.85546875" style="4" customWidth="1"/>
    <col min="5119" max="5119" width="5.7109375" style="4" bestFit="1" customWidth="1"/>
    <col min="5120" max="5120" width="12.85546875" style="4" customWidth="1"/>
    <col min="5121" max="5121" width="5.7109375" style="4" bestFit="1" customWidth="1"/>
    <col min="5122" max="5122" width="14" style="4" customWidth="1"/>
    <col min="5123" max="5123" width="5.7109375" style="4" bestFit="1" customWidth="1"/>
    <col min="5124" max="5124" width="13.140625" style="4" customWidth="1"/>
    <col min="5125" max="5125" width="5.7109375" style="4" bestFit="1" customWidth="1"/>
    <col min="5126" max="5126" width="12.42578125" style="4" customWidth="1"/>
    <col min="5127" max="5127" width="5.7109375" style="4" bestFit="1" customWidth="1"/>
    <col min="5128" max="5369" width="9.140625" style="4"/>
    <col min="5370" max="5370" width="8" style="4" customWidth="1"/>
    <col min="5371" max="5371" width="5.5703125" style="4" customWidth="1"/>
    <col min="5372" max="5372" width="13.7109375" style="4" customWidth="1"/>
    <col min="5373" max="5373" width="5.7109375" style="4" bestFit="1" customWidth="1"/>
    <col min="5374" max="5374" width="14.85546875" style="4" customWidth="1"/>
    <col min="5375" max="5375" width="5.7109375" style="4" bestFit="1" customWidth="1"/>
    <col min="5376" max="5376" width="12.85546875" style="4" customWidth="1"/>
    <col min="5377" max="5377" width="5.7109375" style="4" bestFit="1" customWidth="1"/>
    <col min="5378" max="5378" width="14" style="4" customWidth="1"/>
    <col min="5379" max="5379" width="5.7109375" style="4" bestFit="1" customWidth="1"/>
    <col min="5380" max="5380" width="13.140625" style="4" customWidth="1"/>
    <col min="5381" max="5381" width="5.7109375" style="4" bestFit="1" customWidth="1"/>
    <col min="5382" max="5382" width="12.42578125" style="4" customWidth="1"/>
    <col min="5383" max="5383" width="5.7109375" style="4" bestFit="1" customWidth="1"/>
    <col min="5384" max="5625" width="9.140625" style="4"/>
    <col min="5626" max="5626" width="8" style="4" customWidth="1"/>
    <col min="5627" max="5627" width="5.5703125" style="4" customWidth="1"/>
    <col min="5628" max="5628" width="13.7109375" style="4" customWidth="1"/>
    <col min="5629" max="5629" width="5.7109375" style="4" bestFit="1" customWidth="1"/>
    <col min="5630" max="5630" width="14.85546875" style="4" customWidth="1"/>
    <col min="5631" max="5631" width="5.7109375" style="4" bestFit="1" customWidth="1"/>
    <col min="5632" max="5632" width="12.85546875" style="4" customWidth="1"/>
    <col min="5633" max="5633" width="5.7109375" style="4" bestFit="1" customWidth="1"/>
    <col min="5634" max="5634" width="14" style="4" customWidth="1"/>
    <col min="5635" max="5635" width="5.7109375" style="4" bestFit="1" customWidth="1"/>
    <col min="5636" max="5636" width="13.140625" style="4" customWidth="1"/>
    <col min="5637" max="5637" width="5.7109375" style="4" bestFit="1" customWidth="1"/>
    <col min="5638" max="5638" width="12.42578125" style="4" customWidth="1"/>
    <col min="5639" max="5639" width="5.7109375" style="4" bestFit="1" customWidth="1"/>
    <col min="5640" max="5881" width="9.140625" style="4"/>
    <col min="5882" max="5882" width="8" style="4" customWidth="1"/>
    <col min="5883" max="5883" width="5.5703125" style="4" customWidth="1"/>
    <col min="5884" max="5884" width="13.7109375" style="4" customWidth="1"/>
    <col min="5885" max="5885" width="5.7109375" style="4" bestFit="1" customWidth="1"/>
    <col min="5886" max="5886" width="14.85546875" style="4" customWidth="1"/>
    <col min="5887" max="5887" width="5.7109375" style="4" bestFit="1" customWidth="1"/>
    <col min="5888" max="5888" width="12.85546875" style="4" customWidth="1"/>
    <col min="5889" max="5889" width="5.7109375" style="4" bestFit="1" customWidth="1"/>
    <col min="5890" max="5890" width="14" style="4" customWidth="1"/>
    <col min="5891" max="5891" width="5.7109375" style="4" bestFit="1" customWidth="1"/>
    <col min="5892" max="5892" width="13.140625" style="4" customWidth="1"/>
    <col min="5893" max="5893" width="5.7109375" style="4" bestFit="1" customWidth="1"/>
    <col min="5894" max="5894" width="12.42578125" style="4" customWidth="1"/>
    <col min="5895" max="5895" width="5.7109375" style="4" bestFit="1" customWidth="1"/>
    <col min="5896" max="6137" width="9.140625" style="4"/>
    <col min="6138" max="6138" width="8" style="4" customWidth="1"/>
    <col min="6139" max="6139" width="5.5703125" style="4" customWidth="1"/>
    <col min="6140" max="6140" width="13.7109375" style="4" customWidth="1"/>
    <col min="6141" max="6141" width="5.7109375" style="4" bestFit="1" customWidth="1"/>
    <col min="6142" max="6142" width="14.85546875" style="4" customWidth="1"/>
    <col min="6143" max="6143" width="5.7109375" style="4" bestFit="1" customWidth="1"/>
    <col min="6144" max="6144" width="12.85546875" style="4" customWidth="1"/>
    <col min="6145" max="6145" width="5.7109375" style="4" bestFit="1" customWidth="1"/>
    <col min="6146" max="6146" width="14" style="4" customWidth="1"/>
    <col min="6147" max="6147" width="5.7109375" style="4" bestFit="1" customWidth="1"/>
    <col min="6148" max="6148" width="13.140625" style="4" customWidth="1"/>
    <col min="6149" max="6149" width="5.7109375" style="4" bestFit="1" customWidth="1"/>
    <col min="6150" max="6150" width="12.42578125" style="4" customWidth="1"/>
    <col min="6151" max="6151" width="5.7109375" style="4" bestFit="1" customWidth="1"/>
    <col min="6152" max="6393" width="9.140625" style="4"/>
    <col min="6394" max="6394" width="8" style="4" customWidth="1"/>
    <col min="6395" max="6395" width="5.5703125" style="4" customWidth="1"/>
    <col min="6396" max="6396" width="13.7109375" style="4" customWidth="1"/>
    <col min="6397" max="6397" width="5.7109375" style="4" bestFit="1" customWidth="1"/>
    <col min="6398" max="6398" width="14.85546875" style="4" customWidth="1"/>
    <col min="6399" max="6399" width="5.7109375" style="4" bestFit="1" customWidth="1"/>
    <col min="6400" max="6400" width="12.85546875" style="4" customWidth="1"/>
    <col min="6401" max="6401" width="5.7109375" style="4" bestFit="1" customWidth="1"/>
    <col min="6402" max="6402" width="14" style="4" customWidth="1"/>
    <col min="6403" max="6403" width="5.7109375" style="4" bestFit="1" customWidth="1"/>
    <col min="6404" max="6404" width="13.140625" style="4" customWidth="1"/>
    <col min="6405" max="6405" width="5.7109375" style="4" bestFit="1" customWidth="1"/>
    <col min="6406" max="6406" width="12.42578125" style="4" customWidth="1"/>
    <col min="6407" max="6407" width="5.7109375" style="4" bestFit="1" customWidth="1"/>
    <col min="6408" max="6649" width="9.140625" style="4"/>
    <col min="6650" max="6650" width="8" style="4" customWidth="1"/>
    <col min="6651" max="6651" width="5.5703125" style="4" customWidth="1"/>
    <col min="6652" max="6652" width="13.7109375" style="4" customWidth="1"/>
    <col min="6653" max="6653" width="5.7109375" style="4" bestFit="1" customWidth="1"/>
    <col min="6654" max="6654" width="14.85546875" style="4" customWidth="1"/>
    <col min="6655" max="6655" width="5.7109375" style="4" bestFit="1" customWidth="1"/>
    <col min="6656" max="6656" width="12.85546875" style="4" customWidth="1"/>
    <col min="6657" max="6657" width="5.7109375" style="4" bestFit="1" customWidth="1"/>
    <col min="6658" max="6658" width="14" style="4" customWidth="1"/>
    <col min="6659" max="6659" width="5.7109375" style="4" bestFit="1" customWidth="1"/>
    <col min="6660" max="6660" width="13.140625" style="4" customWidth="1"/>
    <col min="6661" max="6661" width="5.7109375" style="4" bestFit="1" customWidth="1"/>
    <col min="6662" max="6662" width="12.42578125" style="4" customWidth="1"/>
    <col min="6663" max="6663" width="5.7109375" style="4" bestFit="1" customWidth="1"/>
    <col min="6664" max="6905" width="9.140625" style="4"/>
    <col min="6906" max="6906" width="8" style="4" customWidth="1"/>
    <col min="6907" max="6907" width="5.5703125" style="4" customWidth="1"/>
    <col min="6908" max="6908" width="13.7109375" style="4" customWidth="1"/>
    <col min="6909" max="6909" width="5.7109375" style="4" bestFit="1" customWidth="1"/>
    <col min="6910" max="6910" width="14.85546875" style="4" customWidth="1"/>
    <col min="6911" max="6911" width="5.7109375" style="4" bestFit="1" customWidth="1"/>
    <col min="6912" max="6912" width="12.85546875" style="4" customWidth="1"/>
    <col min="6913" max="6913" width="5.7109375" style="4" bestFit="1" customWidth="1"/>
    <col min="6914" max="6914" width="14" style="4" customWidth="1"/>
    <col min="6915" max="6915" width="5.7109375" style="4" bestFit="1" customWidth="1"/>
    <col min="6916" max="6916" width="13.140625" style="4" customWidth="1"/>
    <col min="6917" max="6917" width="5.7109375" style="4" bestFit="1" customWidth="1"/>
    <col min="6918" max="6918" width="12.42578125" style="4" customWidth="1"/>
    <col min="6919" max="6919" width="5.7109375" style="4" bestFit="1" customWidth="1"/>
    <col min="6920" max="7161" width="9.140625" style="4"/>
    <col min="7162" max="7162" width="8" style="4" customWidth="1"/>
    <col min="7163" max="7163" width="5.5703125" style="4" customWidth="1"/>
    <col min="7164" max="7164" width="13.7109375" style="4" customWidth="1"/>
    <col min="7165" max="7165" width="5.7109375" style="4" bestFit="1" customWidth="1"/>
    <col min="7166" max="7166" width="14.85546875" style="4" customWidth="1"/>
    <col min="7167" max="7167" width="5.7109375" style="4" bestFit="1" customWidth="1"/>
    <col min="7168" max="7168" width="12.85546875" style="4" customWidth="1"/>
    <col min="7169" max="7169" width="5.7109375" style="4" bestFit="1" customWidth="1"/>
    <col min="7170" max="7170" width="14" style="4" customWidth="1"/>
    <col min="7171" max="7171" width="5.7109375" style="4" bestFit="1" customWidth="1"/>
    <col min="7172" max="7172" width="13.140625" style="4" customWidth="1"/>
    <col min="7173" max="7173" width="5.7109375" style="4" bestFit="1" customWidth="1"/>
    <col min="7174" max="7174" width="12.42578125" style="4" customWidth="1"/>
    <col min="7175" max="7175" width="5.7109375" style="4" bestFit="1" customWidth="1"/>
    <col min="7176" max="7417" width="9.140625" style="4"/>
    <col min="7418" max="7418" width="8" style="4" customWidth="1"/>
    <col min="7419" max="7419" width="5.5703125" style="4" customWidth="1"/>
    <col min="7420" max="7420" width="13.7109375" style="4" customWidth="1"/>
    <col min="7421" max="7421" width="5.7109375" style="4" bestFit="1" customWidth="1"/>
    <col min="7422" max="7422" width="14.85546875" style="4" customWidth="1"/>
    <col min="7423" max="7423" width="5.7109375" style="4" bestFit="1" customWidth="1"/>
    <col min="7424" max="7424" width="12.85546875" style="4" customWidth="1"/>
    <col min="7425" max="7425" width="5.7109375" style="4" bestFit="1" customWidth="1"/>
    <col min="7426" max="7426" width="14" style="4" customWidth="1"/>
    <col min="7427" max="7427" width="5.7109375" style="4" bestFit="1" customWidth="1"/>
    <col min="7428" max="7428" width="13.140625" style="4" customWidth="1"/>
    <col min="7429" max="7429" width="5.7109375" style="4" bestFit="1" customWidth="1"/>
    <col min="7430" max="7430" width="12.42578125" style="4" customWidth="1"/>
    <col min="7431" max="7431" width="5.7109375" style="4" bestFit="1" customWidth="1"/>
    <col min="7432" max="7673" width="9.140625" style="4"/>
    <col min="7674" max="7674" width="8" style="4" customWidth="1"/>
    <col min="7675" max="7675" width="5.5703125" style="4" customWidth="1"/>
    <col min="7676" max="7676" width="13.7109375" style="4" customWidth="1"/>
    <col min="7677" max="7677" width="5.7109375" style="4" bestFit="1" customWidth="1"/>
    <col min="7678" max="7678" width="14.85546875" style="4" customWidth="1"/>
    <col min="7679" max="7679" width="5.7109375" style="4" bestFit="1" customWidth="1"/>
    <col min="7680" max="7680" width="12.85546875" style="4" customWidth="1"/>
    <col min="7681" max="7681" width="5.7109375" style="4" bestFit="1" customWidth="1"/>
    <col min="7682" max="7682" width="14" style="4" customWidth="1"/>
    <col min="7683" max="7683" width="5.7109375" style="4" bestFit="1" customWidth="1"/>
    <col min="7684" max="7684" width="13.140625" style="4" customWidth="1"/>
    <col min="7685" max="7685" width="5.7109375" style="4" bestFit="1" customWidth="1"/>
    <col min="7686" max="7686" width="12.42578125" style="4" customWidth="1"/>
    <col min="7687" max="7687" width="5.7109375" style="4" bestFit="1" customWidth="1"/>
    <col min="7688" max="7929" width="9.140625" style="4"/>
    <col min="7930" max="7930" width="8" style="4" customWidth="1"/>
    <col min="7931" max="7931" width="5.5703125" style="4" customWidth="1"/>
    <col min="7932" max="7932" width="13.7109375" style="4" customWidth="1"/>
    <col min="7933" max="7933" width="5.7109375" style="4" bestFit="1" customWidth="1"/>
    <col min="7934" max="7934" width="14.85546875" style="4" customWidth="1"/>
    <col min="7935" max="7935" width="5.7109375" style="4" bestFit="1" customWidth="1"/>
    <col min="7936" max="7936" width="12.85546875" style="4" customWidth="1"/>
    <col min="7937" max="7937" width="5.7109375" style="4" bestFit="1" customWidth="1"/>
    <col min="7938" max="7938" width="14" style="4" customWidth="1"/>
    <col min="7939" max="7939" width="5.7109375" style="4" bestFit="1" customWidth="1"/>
    <col min="7940" max="7940" width="13.140625" style="4" customWidth="1"/>
    <col min="7941" max="7941" width="5.7109375" style="4" bestFit="1" customWidth="1"/>
    <col min="7942" max="7942" width="12.42578125" style="4" customWidth="1"/>
    <col min="7943" max="7943" width="5.7109375" style="4" bestFit="1" customWidth="1"/>
    <col min="7944" max="8185" width="9.140625" style="4"/>
    <col min="8186" max="8186" width="8" style="4" customWidth="1"/>
    <col min="8187" max="8187" width="5.5703125" style="4" customWidth="1"/>
    <col min="8188" max="8188" width="13.7109375" style="4" customWidth="1"/>
    <col min="8189" max="8189" width="5.7109375" style="4" bestFit="1" customWidth="1"/>
    <col min="8190" max="8190" width="14.85546875" style="4" customWidth="1"/>
    <col min="8191" max="8191" width="5.7109375" style="4" bestFit="1" customWidth="1"/>
    <col min="8192" max="8192" width="12.85546875" style="4" customWidth="1"/>
    <col min="8193" max="8193" width="5.7109375" style="4" bestFit="1" customWidth="1"/>
    <col min="8194" max="8194" width="14" style="4" customWidth="1"/>
    <col min="8195" max="8195" width="5.7109375" style="4" bestFit="1" customWidth="1"/>
    <col min="8196" max="8196" width="13.140625" style="4" customWidth="1"/>
    <col min="8197" max="8197" width="5.7109375" style="4" bestFit="1" customWidth="1"/>
    <col min="8198" max="8198" width="12.42578125" style="4" customWidth="1"/>
    <col min="8199" max="8199" width="5.7109375" style="4" bestFit="1" customWidth="1"/>
    <col min="8200" max="8441" width="9.140625" style="4"/>
    <col min="8442" max="8442" width="8" style="4" customWidth="1"/>
    <col min="8443" max="8443" width="5.5703125" style="4" customWidth="1"/>
    <col min="8444" max="8444" width="13.7109375" style="4" customWidth="1"/>
    <col min="8445" max="8445" width="5.7109375" style="4" bestFit="1" customWidth="1"/>
    <col min="8446" max="8446" width="14.85546875" style="4" customWidth="1"/>
    <col min="8447" max="8447" width="5.7109375" style="4" bestFit="1" customWidth="1"/>
    <col min="8448" max="8448" width="12.85546875" style="4" customWidth="1"/>
    <col min="8449" max="8449" width="5.7109375" style="4" bestFit="1" customWidth="1"/>
    <col min="8450" max="8450" width="14" style="4" customWidth="1"/>
    <col min="8451" max="8451" width="5.7109375" style="4" bestFit="1" customWidth="1"/>
    <col min="8452" max="8452" width="13.140625" style="4" customWidth="1"/>
    <col min="8453" max="8453" width="5.7109375" style="4" bestFit="1" customWidth="1"/>
    <col min="8454" max="8454" width="12.42578125" style="4" customWidth="1"/>
    <col min="8455" max="8455" width="5.7109375" style="4" bestFit="1" customWidth="1"/>
    <col min="8456" max="8697" width="9.140625" style="4"/>
    <col min="8698" max="8698" width="8" style="4" customWidth="1"/>
    <col min="8699" max="8699" width="5.5703125" style="4" customWidth="1"/>
    <col min="8700" max="8700" width="13.7109375" style="4" customWidth="1"/>
    <col min="8701" max="8701" width="5.7109375" style="4" bestFit="1" customWidth="1"/>
    <col min="8702" max="8702" width="14.85546875" style="4" customWidth="1"/>
    <col min="8703" max="8703" width="5.7109375" style="4" bestFit="1" customWidth="1"/>
    <col min="8704" max="8704" width="12.85546875" style="4" customWidth="1"/>
    <col min="8705" max="8705" width="5.7109375" style="4" bestFit="1" customWidth="1"/>
    <col min="8706" max="8706" width="14" style="4" customWidth="1"/>
    <col min="8707" max="8707" width="5.7109375" style="4" bestFit="1" customWidth="1"/>
    <col min="8708" max="8708" width="13.140625" style="4" customWidth="1"/>
    <col min="8709" max="8709" width="5.7109375" style="4" bestFit="1" customWidth="1"/>
    <col min="8710" max="8710" width="12.42578125" style="4" customWidth="1"/>
    <col min="8711" max="8711" width="5.7109375" style="4" bestFit="1" customWidth="1"/>
    <col min="8712" max="8953" width="9.140625" style="4"/>
    <col min="8954" max="8954" width="8" style="4" customWidth="1"/>
    <col min="8955" max="8955" width="5.5703125" style="4" customWidth="1"/>
    <col min="8956" max="8956" width="13.7109375" style="4" customWidth="1"/>
    <col min="8957" max="8957" width="5.7109375" style="4" bestFit="1" customWidth="1"/>
    <col min="8958" max="8958" width="14.85546875" style="4" customWidth="1"/>
    <col min="8959" max="8959" width="5.7109375" style="4" bestFit="1" customWidth="1"/>
    <col min="8960" max="8960" width="12.85546875" style="4" customWidth="1"/>
    <col min="8961" max="8961" width="5.7109375" style="4" bestFit="1" customWidth="1"/>
    <col min="8962" max="8962" width="14" style="4" customWidth="1"/>
    <col min="8963" max="8963" width="5.7109375" style="4" bestFit="1" customWidth="1"/>
    <col min="8964" max="8964" width="13.140625" style="4" customWidth="1"/>
    <col min="8965" max="8965" width="5.7109375" style="4" bestFit="1" customWidth="1"/>
    <col min="8966" max="8966" width="12.42578125" style="4" customWidth="1"/>
    <col min="8967" max="8967" width="5.7109375" style="4" bestFit="1" customWidth="1"/>
    <col min="8968" max="9209" width="9.140625" style="4"/>
    <col min="9210" max="9210" width="8" style="4" customWidth="1"/>
    <col min="9211" max="9211" width="5.5703125" style="4" customWidth="1"/>
    <col min="9212" max="9212" width="13.7109375" style="4" customWidth="1"/>
    <col min="9213" max="9213" width="5.7109375" style="4" bestFit="1" customWidth="1"/>
    <col min="9214" max="9214" width="14.85546875" style="4" customWidth="1"/>
    <col min="9215" max="9215" width="5.7109375" style="4" bestFit="1" customWidth="1"/>
    <col min="9216" max="9216" width="12.85546875" style="4" customWidth="1"/>
    <col min="9217" max="9217" width="5.7109375" style="4" bestFit="1" customWidth="1"/>
    <col min="9218" max="9218" width="14" style="4" customWidth="1"/>
    <col min="9219" max="9219" width="5.7109375" style="4" bestFit="1" customWidth="1"/>
    <col min="9220" max="9220" width="13.140625" style="4" customWidth="1"/>
    <col min="9221" max="9221" width="5.7109375" style="4" bestFit="1" customWidth="1"/>
    <col min="9222" max="9222" width="12.42578125" style="4" customWidth="1"/>
    <col min="9223" max="9223" width="5.7109375" style="4" bestFit="1" customWidth="1"/>
    <col min="9224" max="9465" width="9.140625" style="4"/>
    <col min="9466" max="9466" width="8" style="4" customWidth="1"/>
    <col min="9467" max="9467" width="5.5703125" style="4" customWidth="1"/>
    <col min="9468" max="9468" width="13.7109375" style="4" customWidth="1"/>
    <col min="9469" max="9469" width="5.7109375" style="4" bestFit="1" customWidth="1"/>
    <col min="9470" max="9470" width="14.85546875" style="4" customWidth="1"/>
    <col min="9471" max="9471" width="5.7109375" style="4" bestFit="1" customWidth="1"/>
    <col min="9472" max="9472" width="12.85546875" style="4" customWidth="1"/>
    <col min="9473" max="9473" width="5.7109375" style="4" bestFit="1" customWidth="1"/>
    <col min="9474" max="9474" width="14" style="4" customWidth="1"/>
    <col min="9475" max="9475" width="5.7109375" style="4" bestFit="1" customWidth="1"/>
    <col min="9476" max="9476" width="13.140625" style="4" customWidth="1"/>
    <col min="9477" max="9477" width="5.7109375" style="4" bestFit="1" customWidth="1"/>
    <col min="9478" max="9478" width="12.42578125" style="4" customWidth="1"/>
    <col min="9479" max="9479" width="5.7109375" style="4" bestFit="1" customWidth="1"/>
    <col min="9480" max="9721" width="9.140625" style="4"/>
    <col min="9722" max="9722" width="8" style="4" customWidth="1"/>
    <col min="9723" max="9723" width="5.5703125" style="4" customWidth="1"/>
    <col min="9724" max="9724" width="13.7109375" style="4" customWidth="1"/>
    <col min="9725" max="9725" width="5.7109375" style="4" bestFit="1" customWidth="1"/>
    <col min="9726" max="9726" width="14.85546875" style="4" customWidth="1"/>
    <col min="9727" max="9727" width="5.7109375" style="4" bestFit="1" customWidth="1"/>
    <col min="9728" max="9728" width="12.85546875" style="4" customWidth="1"/>
    <col min="9729" max="9729" width="5.7109375" style="4" bestFit="1" customWidth="1"/>
    <col min="9730" max="9730" width="14" style="4" customWidth="1"/>
    <col min="9731" max="9731" width="5.7109375" style="4" bestFit="1" customWidth="1"/>
    <col min="9732" max="9732" width="13.140625" style="4" customWidth="1"/>
    <col min="9733" max="9733" width="5.7109375" style="4" bestFit="1" customWidth="1"/>
    <col min="9734" max="9734" width="12.42578125" style="4" customWidth="1"/>
    <col min="9735" max="9735" width="5.7109375" style="4" bestFit="1" customWidth="1"/>
    <col min="9736" max="9977" width="9.140625" style="4"/>
    <col min="9978" max="9978" width="8" style="4" customWidth="1"/>
    <col min="9979" max="9979" width="5.5703125" style="4" customWidth="1"/>
    <col min="9980" max="9980" width="13.7109375" style="4" customWidth="1"/>
    <col min="9981" max="9981" width="5.7109375" style="4" bestFit="1" customWidth="1"/>
    <col min="9982" max="9982" width="14.85546875" style="4" customWidth="1"/>
    <col min="9983" max="9983" width="5.7109375" style="4" bestFit="1" customWidth="1"/>
    <col min="9984" max="9984" width="12.85546875" style="4" customWidth="1"/>
    <col min="9985" max="9985" width="5.7109375" style="4" bestFit="1" customWidth="1"/>
    <col min="9986" max="9986" width="14" style="4" customWidth="1"/>
    <col min="9987" max="9987" width="5.7109375" style="4" bestFit="1" customWidth="1"/>
    <col min="9988" max="9988" width="13.140625" style="4" customWidth="1"/>
    <col min="9989" max="9989" width="5.7109375" style="4" bestFit="1" customWidth="1"/>
    <col min="9990" max="9990" width="12.42578125" style="4" customWidth="1"/>
    <col min="9991" max="9991" width="5.7109375" style="4" bestFit="1" customWidth="1"/>
    <col min="9992" max="10233" width="9.140625" style="4"/>
    <col min="10234" max="10234" width="8" style="4" customWidth="1"/>
    <col min="10235" max="10235" width="5.5703125" style="4" customWidth="1"/>
    <col min="10236" max="10236" width="13.7109375" style="4" customWidth="1"/>
    <col min="10237" max="10237" width="5.7109375" style="4" bestFit="1" customWidth="1"/>
    <col min="10238" max="10238" width="14.85546875" style="4" customWidth="1"/>
    <col min="10239" max="10239" width="5.7109375" style="4" bestFit="1" customWidth="1"/>
    <col min="10240" max="10240" width="12.85546875" style="4" customWidth="1"/>
    <col min="10241" max="10241" width="5.7109375" style="4" bestFit="1" customWidth="1"/>
    <col min="10242" max="10242" width="14" style="4" customWidth="1"/>
    <col min="10243" max="10243" width="5.7109375" style="4" bestFit="1" customWidth="1"/>
    <col min="10244" max="10244" width="13.140625" style="4" customWidth="1"/>
    <col min="10245" max="10245" width="5.7109375" style="4" bestFit="1" customWidth="1"/>
    <col min="10246" max="10246" width="12.42578125" style="4" customWidth="1"/>
    <col min="10247" max="10247" width="5.7109375" style="4" bestFit="1" customWidth="1"/>
    <col min="10248" max="10489" width="9.140625" style="4"/>
    <col min="10490" max="10490" width="8" style="4" customWidth="1"/>
    <col min="10491" max="10491" width="5.5703125" style="4" customWidth="1"/>
    <col min="10492" max="10492" width="13.7109375" style="4" customWidth="1"/>
    <col min="10493" max="10493" width="5.7109375" style="4" bestFit="1" customWidth="1"/>
    <col min="10494" max="10494" width="14.85546875" style="4" customWidth="1"/>
    <col min="10495" max="10495" width="5.7109375" style="4" bestFit="1" customWidth="1"/>
    <col min="10496" max="10496" width="12.85546875" style="4" customWidth="1"/>
    <col min="10497" max="10497" width="5.7109375" style="4" bestFit="1" customWidth="1"/>
    <col min="10498" max="10498" width="14" style="4" customWidth="1"/>
    <col min="10499" max="10499" width="5.7109375" style="4" bestFit="1" customWidth="1"/>
    <col min="10500" max="10500" width="13.140625" style="4" customWidth="1"/>
    <col min="10501" max="10501" width="5.7109375" style="4" bestFit="1" customWidth="1"/>
    <col min="10502" max="10502" width="12.42578125" style="4" customWidth="1"/>
    <col min="10503" max="10503" width="5.7109375" style="4" bestFit="1" customWidth="1"/>
    <col min="10504" max="10745" width="9.140625" style="4"/>
    <col min="10746" max="10746" width="8" style="4" customWidth="1"/>
    <col min="10747" max="10747" width="5.5703125" style="4" customWidth="1"/>
    <col min="10748" max="10748" width="13.7109375" style="4" customWidth="1"/>
    <col min="10749" max="10749" width="5.7109375" style="4" bestFit="1" customWidth="1"/>
    <col min="10750" max="10750" width="14.85546875" style="4" customWidth="1"/>
    <col min="10751" max="10751" width="5.7109375" style="4" bestFit="1" customWidth="1"/>
    <col min="10752" max="10752" width="12.85546875" style="4" customWidth="1"/>
    <col min="10753" max="10753" width="5.7109375" style="4" bestFit="1" customWidth="1"/>
    <col min="10754" max="10754" width="14" style="4" customWidth="1"/>
    <col min="10755" max="10755" width="5.7109375" style="4" bestFit="1" customWidth="1"/>
    <col min="10756" max="10756" width="13.140625" style="4" customWidth="1"/>
    <col min="10757" max="10757" width="5.7109375" style="4" bestFit="1" customWidth="1"/>
    <col min="10758" max="10758" width="12.42578125" style="4" customWidth="1"/>
    <col min="10759" max="10759" width="5.7109375" style="4" bestFit="1" customWidth="1"/>
    <col min="10760" max="11001" width="9.140625" style="4"/>
    <col min="11002" max="11002" width="8" style="4" customWidth="1"/>
    <col min="11003" max="11003" width="5.5703125" style="4" customWidth="1"/>
    <col min="11004" max="11004" width="13.7109375" style="4" customWidth="1"/>
    <col min="11005" max="11005" width="5.7109375" style="4" bestFit="1" customWidth="1"/>
    <col min="11006" max="11006" width="14.85546875" style="4" customWidth="1"/>
    <col min="11007" max="11007" width="5.7109375" style="4" bestFit="1" customWidth="1"/>
    <col min="11008" max="11008" width="12.85546875" style="4" customWidth="1"/>
    <col min="11009" max="11009" width="5.7109375" style="4" bestFit="1" customWidth="1"/>
    <col min="11010" max="11010" width="14" style="4" customWidth="1"/>
    <col min="11011" max="11011" width="5.7109375" style="4" bestFit="1" customWidth="1"/>
    <col min="11012" max="11012" width="13.140625" style="4" customWidth="1"/>
    <col min="11013" max="11013" width="5.7109375" style="4" bestFit="1" customWidth="1"/>
    <col min="11014" max="11014" width="12.42578125" style="4" customWidth="1"/>
    <col min="11015" max="11015" width="5.7109375" style="4" bestFit="1" customWidth="1"/>
    <col min="11016" max="11257" width="9.140625" style="4"/>
    <col min="11258" max="11258" width="8" style="4" customWidth="1"/>
    <col min="11259" max="11259" width="5.5703125" style="4" customWidth="1"/>
    <col min="11260" max="11260" width="13.7109375" style="4" customWidth="1"/>
    <col min="11261" max="11261" width="5.7109375" style="4" bestFit="1" customWidth="1"/>
    <col min="11262" max="11262" width="14.85546875" style="4" customWidth="1"/>
    <col min="11263" max="11263" width="5.7109375" style="4" bestFit="1" customWidth="1"/>
    <col min="11264" max="11264" width="12.85546875" style="4" customWidth="1"/>
    <col min="11265" max="11265" width="5.7109375" style="4" bestFit="1" customWidth="1"/>
    <col min="11266" max="11266" width="14" style="4" customWidth="1"/>
    <col min="11267" max="11267" width="5.7109375" style="4" bestFit="1" customWidth="1"/>
    <col min="11268" max="11268" width="13.140625" style="4" customWidth="1"/>
    <col min="11269" max="11269" width="5.7109375" style="4" bestFit="1" customWidth="1"/>
    <col min="11270" max="11270" width="12.42578125" style="4" customWidth="1"/>
    <col min="11271" max="11271" width="5.7109375" style="4" bestFit="1" customWidth="1"/>
    <col min="11272" max="11513" width="9.140625" style="4"/>
    <col min="11514" max="11514" width="8" style="4" customWidth="1"/>
    <col min="11515" max="11515" width="5.5703125" style="4" customWidth="1"/>
    <col min="11516" max="11516" width="13.7109375" style="4" customWidth="1"/>
    <col min="11517" max="11517" width="5.7109375" style="4" bestFit="1" customWidth="1"/>
    <col min="11518" max="11518" width="14.85546875" style="4" customWidth="1"/>
    <col min="11519" max="11519" width="5.7109375" style="4" bestFit="1" customWidth="1"/>
    <col min="11520" max="11520" width="12.85546875" style="4" customWidth="1"/>
    <col min="11521" max="11521" width="5.7109375" style="4" bestFit="1" customWidth="1"/>
    <col min="11522" max="11522" width="14" style="4" customWidth="1"/>
    <col min="11523" max="11523" width="5.7109375" style="4" bestFit="1" customWidth="1"/>
    <col min="11524" max="11524" width="13.140625" style="4" customWidth="1"/>
    <col min="11525" max="11525" width="5.7109375" style="4" bestFit="1" customWidth="1"/>
    <col min="11526" max="11526" width="12.42578125" style="4" customWidth="1"/>
    <col min="11527" max="11527" width="5.7109375" style="4" bestFit="1" customWidth="1"/>
    <col min="11528" max="11769" width="9.140625" style="4"/>
    <col min="11770" max="11770" width="8" style="4" customWidth="1"/>
    <col min="11771" max="11771" width="5.5703125" style="4" customWidth="1"/>
    <col min="11772" max="11772" width="13.7109375" style="4" customWidth="1"/>
    <col min="11773" max="11773" width="5.7109375" style="4" bestFit="1" customWidth="1"/>
    <col min="11774" max="11774" width="14.85546875" style="4" customWidth="1"/>
    <col min="11775" max="11775" width="5.7109375" style="4" bestFit="1" customWidth="1"/>
    <col min="11776" max="11776" width="12.85546875" style="4" customWidth="1"/>
    <col min="11777" max="11777" width="5.7109375" style="4" bestFit="1" customWidth="1"/>
    <col min="11778" max="11778" width="14" style="4" customWidth="1"/>
    <col min="11779" max="11779" width="5.7109375" style="4" bestFit="1" customWidth="1"/>
    <col min="11780" max="11780" width="13.140625" style="4" customWidth="1"/>
    <col min="11781" max="11781" width="5.7109375" style="4" bestFit="1" customWidth="1"/>
    <col min="11782" max="11782" width="12.42578125" style="4" customWidth="1"/>
    <col min="11783" max="11783" width="5.7109375" style="4" bestFit="1" customWidth="1"/>
    <col min="11784" max="12025" width="9.140625" style="4"/>
    <col min="12026" max="12026" width="8" style="4" customWidth="1"/>
    <col min="12027" max="12027" width="5.5703125" style="4" customWidth="1"/>
    <col min="12028" max="12028" width="13.7109375" style="4" customWidth="1"/>
    <col min="12029" max="12029" width="5.7109375" style="4" bestFit="1" customWidth="1"/>
    <col min="12030" max="12030" width="14.85546875" style="4" customWidth="1"/>
    <col min="12031" max="12031" width="5.7109375" style="4" bestFit="1" customWidth="1"/>
    <col min="12032" max="12032" width="12.85546875" style="4" customWidth="1"/>
    <col min="12033" max="12033" width="5.7109375" style="4" bestFit="1" customWidth="1"/>
    <col min="12034" max="12034" width="14" style="4" customWidth="1"/>
    <col min="12035" max="12035" width="5.7109375" style="4" bestFit="1" customWidth="1"/>
    <col min="12036" max="12036" width="13.140625" style="4" customWidth="1"/>
    <col min="12037" max="12037" width="5.7109375" style="4" bestFit="1" customWidth="1"/>
    <col min="12038" max="12038" width="12.42578125" style="4" customWidth="1"/>
    <col min="12039" max="12039" width="5.7109375" style="4" bestFit="1" customWidth="1"/>
    <col min="12040" max="12281" width="9.140625" style="4"/>
    <col min="12282" max="12282" width="8" style="4" customWidth="1"/>
    <col min="12283" max="12283" width="5.5703125" style="4" customWidth="1"/>
    <col min="12284" max="12284" width="13.7109375" style="4" customWidth="1"/>
    <col min="12285" max="12285" width="5.7109375" style="4" bestFit="1" customWidth="1"/>
    <col min="12286" max="12286" width="14.85546875" style="4" customWidth="1"/>
    <col min="12287" max="12287" width="5.7109375" style="4" bestFit="1" customWidth="1"/>
    <col min="12288" max="12288" width="12.85546875" style="4" customWidth="1"/>
    <col min="12289" max="12289" width="5.7109375" style="4" bestFit="1" customWidth="1"/>
    <col min="12290" max="12290" width="14" style="4" customWidth="1"/>
    <col min="12291" max="12291" width="5.7109375" style="4" bestFit="1" customWidth="1"/>
    <col min="12292" max="12292" width="13.140625" style="4" customWidth="1"/>
    <col min="12293" max="12293" width="5.7109375" style="4" bestFit="1" customWidth="1"/>
    <col min="12294" max="12294" width="12.42578125" style="4" customWidth="1"/>
    <col min="12295" max="12295" width="5.7109375" style="4" bestFit="1" customWidth="1"/>
    <col min="12296" max="12537" width="9.140625" style="4"/>
    <col min="12538" max="12538" width="8" style="4" customWidth="1"/>
    <col min="12539" max="12539" width="5.5703125" style="4" customWidth="1"/>
    <col min="12540" max="12540" width="13.7109375" style="4" customWidth="1"/>
    <col min="12541" max="12541" width="5.7109375" style="4" bestFit="1" customWidth="1"/>
    <col min="12542" max="12542" width="14.85546875" style="4" customWidth="1"/>
    <col min="12543" max="12543" width="5.7109375" style="4" bestFit="1" customWidth="1"/>
    <col min="12544" max="12544" width="12.85546875" style="4" customWidth="1"/>
    <col min="12545" max="12545" width="5.7109375" style="4" bestFit="1" customWidth="1"/>
    <col min="12546" max="12546" width="14" style="4" customWidth="1"/>
    <col min="12547" max="12547" width="5.7109375" style="4" bestFit="1" customWidth="1"/>
    <col min="12548" max="12548" width="13.140625" style="4" customWidth="1"/>
    <col min="12549" max="12549" width="5.7109375" style="4" bestFit="1" customWidth="1"/>
    <col min="12550" max="12550" width="12.42578125" style="4" customWidth="1"/>
    <col min="12551" max="12551" width="5.7109375" style="4" bestFit="1" customWidth="1"/>
    <col min="12552" max="12793" width="9.140625" style="4"/>
    <col min="12794" max="12794" width="8" style="4" customWidth="1"/>
    <col min="12795" max="12795" width="5.5703125" style="4" customWidth="1"/>
    <col min="12796" max="12796" width="13.7109375" style="4" customWidth="1"/>
    <col min="12797" max="12797" width="5.7109375" style="4" bestFit="1" customWidth="1"/>
    <col min="12798" max="12798" width="14.85546875" style="4" customWidth="1"/>
    <col min="12799" max="12799" width="5.7109375" style="4" bestFit="1" customWidth="1"/>
    <col min="12800" max="12800" width="12.85546875" style="4" customWidth="1"/>
    <col min="12801" max="12801" width="5.7109375" style="4" bestFit="1" customWidth="1"/>
    <col min="12802" max="12802" width="14" style="4" customWidth="1"/>
    <col min="12803" max="12803" width="5.7109375" style="4" bestFit="1" customWidth="1"/>
    <col min="12804" max="12804" width="13.140625" style="4" customWidth="1"/>
    <col min="12805" max="12805" width="5.7109375" style="4" bestFit="1" customWidth="1"/>
    <col min="12806" max="12806" width="12.42578125" style="4" customWidth="1"/>
    <col min="12807" max="12807" width="5.7109375" style="4" bestFit="1" customWidth="1"/>
    <col min="12808" max="13049" width="9.140625" style="4"/>
    <col min="13050" max="13050" width="8" style="4" customWidth="1"/>
    <col min="13051" max="13051" width="5.5703125" style="4" customWidth="1"/>
    <col min="13052" max="13052" width="13.7109375" style="4" customWidth="1"/>
    <col min="13053" max="13053" width="5.7109375" style="4" bestFit="1" customWidth="1"/>
    <col min="13054" max="13054" width="14.85546875" style="4" customWidth="1"/>
    <col min="13055" max="13055" width="5.7109375" style="4" bestFit="1" customWidth="1"/>
    <col min="13056" max="13056" width="12.85546875" style="4" customWidth="1"/>
    <col min="13057" max="13057" width="5.7109375" style="4" bestFit="1" customWidth="1"/>
    <col min="13058" max="13058" width="14" style="4" customWidth="1"/>
    <col min="13059" max="13059" width="5.7109375" style="4" bestFit="1" customWidth="1"/>
    <col min="13060" max="13060" width="13.140625" style="4" customWidth="1"/>
    <col min="13061" max="13061" width="5.7109375" style="4" bestFit="1" customWidth="1"/>
    <col min="13062" max="13062" width="12.42578125" style="4" customWidth="1"/>
    <col min="13063" max="13063" width="5.7109375" style="4" bestFit="1" customWidth="1"/>
    <col min="13064" max="13305" width="9.140625" style="4"/>
    <col min="13306" max="13306" width="8" style="4" customWidth="1"/>
    <col min="13307" max="13307" width="5.5703125" style="4" customWidth="1"/>
    <col min="13308" max="13308" width="13.7109375" style="4" customWidth="1"/>
    <col min="13309" max="13309" width="5.7109375" style="4" bestFit="1" customWidth="1"/>
    <col min="13310" max="13310" width="14.85546875" style="4" customWidth="1"/>
    <col min="13311" max="13311" width="5.7109375" style="4" bestFit="1" customWidth="1"/>
    <col min="13312" max="13312" width="12.85546875" style="4" customWidth="1"/>
    <col min="13313" max="13313" width="5.7109375" style="4" bestFit="1" customWidth="1"/>
    <col min="13314" max="13314" width="14" style="4" customWidth="1"/>
    <col min="13315" max="13315" width="5.7109375" style="4" bestFit="1" customWidth="1"/>
    <col min="13316" max="13316" width="13.140625" style="4" customWidth="1"/>
    <col min="13317" max="13317" width="5.7109375" style="4" bestFit="1" customWidth="1"/>
    <col min="13318" max="13318" width="12.42578125" style="4" customWidth="1"/>
    <col min="13319" max="13319" width="5.7109375" style="4" bestFit="1" customWidth="1"/>
    <col min="13320" max="13561" width="9.140625" style="4"/>
    <col min="13562" max="13562" width="8" style="4" customWidth="1"/>
    <col min="13563" max="13563" width="5.5703125" style="4" customWidth="1"/>
    <col min="13564" max="13564" width="13.7109375" style="4" customWidth="1"/>
    <col min="13565" max="13565" width="5.7109375" style="4" bestFit="1" customWidth="1"/>
    <col min="13566" max="13566" width="14.85546875" style="4" customWidth="1"/>
    <col min="13567" max="13567" width="5.7109375" style="4" bestFit="1" customWidth="1"/>
    <col min="13568" max="13568" width="12.85546875" style="4" customWidth="1"/>
    <col min="13569" max="13569" width="5.7109375" style="4" bestFit="1" customWidth="1"/>
    <col min="13570" max="13570" width="14" style="4" customWidth="1"/>
    <col min="13571" max="13571" width="5.7109375" style="4" bestFit="1" customWidth="1"/>
    <col min="13572" max="13572" width="13.140625" style="4" customWidth="1"/>
    <col min="13573" max="13573" width="5.7109375" style="4" bestFit="1" customWidth="1"/>
    <col min="13574" max="13574" width="12.42578125" style="4" customWidth="1"/>
    <col min="13575" max="13575" width="5.7109375" style="4" bestFit="1" customWidth="1"/>
    <col min="13576" max="13817" width="9.140625" style="4"/>
    <col min="13818" max="13818" width="8" style="4" customWidth="1"/>
    <col min="13819" max="13819" width="5.5703125" style="4" customWidth="1"/>
    <col min="13820" max="13820" width="13.7109375" style="4" customWidth="1"/>
    <col min="13821" max="13821" width="5.7109375" style="4" bestFit="1" customWidth="1"/>
    <col min="13822" max="13822" width="14.85546875" style="4" customWidth="1"/>
    <col min="13823" max="13823" width="5.7109375" style="4" bestFit="1" customWidth="1"/>
    <col min="13824" max="13824" width="12.85546875" style="4" customWidth="1"/>
    <col min="13825" max="13825" width="5.7109375" style="4" bestFit="1" customWidth="1"/>
    <col min="13826" max="13826" width="14" style="4" customWidth="1"/>
    <col min="13827" max="13827" width="5.7109375" style="4" bestFit="1" customWidth="1"/>
    <col min="13828" max="13828" width="13.140625" style="4" customWidth="1"/>
    <col min="13829" max="13829" width="5.7109375" style="4" bestFit="1" customWidth="1"/>
    <col min="13830" max="13830" width="12.42578125" style="4" customWidth="1"/>
    <col min="13831" max="13831" width="5.7109375" style="4" bestFit="1" customWidth="1"/>
    <col min="13832" max="14073" width="9.140625" style="4"/>
    <col min="14074" max="14074" width="8" style="4" customWidth="1"/>
    <col min="14075" max="14075" width="5.5703125" style="4" customWidth="1"/>
    <col min="14076" max="14076" width="13.7109375" style="4" customWidth="1"/>
    <col min="14077" max="14077" width="5.7109375" style="4" bestFit="1" customWidth="1"/>
    <col min="14078" max="14078" width="14.85546875" style="4" customWidth="1"/>
    <col min="14079" max="14079" width="5.7109375" style="4" bestFit="1" customWidth="1"/>
    <col min="14080" max="14080" width="12.85546875" style="4" customWidth="1"/>
    <col min="14081" max="14081" width="5.7109375" style="4" bestFit="1" customWidth="1"/>
    <col min="14082" max="14082" width="14" style="4" customWidth="1"/>
    <col min="14083" max="14083" width="5.7109375" style="4" bestFit="1" customWidth="1"/>
    <col min="14084" max="14084" width="13.140625" style="4" customWidth="1"/>
    <col min="14085" max="14085" width="5.7109375" style="4" bestFit="1" customWidth="1"/>
    <col min="14086" max="14086" width="12.42578125" style="4" customWidth="1"/>
    <col min="14087" max="14087" width="5.7109375" style="4" bestFit="1" customWidth="1"/>
    <col min="14088" max="14329" width="9.140625" style="4"/>
    <col min="14330" max="14330" width="8" style="4" customWidth="1"/>
    <col min="14331" max="14331" width="5.5703125" style="4" customWidth="1"/>
    <col min="14332" max="14332" width="13.7109375" style="4" customWidth="1"/>
    <col min="14333" max="14333" width="5.7109375" style="4" bestFit="1" customWidth="1"/>
    <col min="14334" max="14334" width="14.85546875" style="4" customWidth="1"/>
    <col min="14335" max="14335" width="5.7109375" style="4" bestFit="1" customWidth="1"/>
    <col min="14336" max="14336" width="12.85546875" style="4" customWidth="1"/>
    <col min="14337" max="14337" width="5.7109375" style="4" bestFit="1" customWidth="1"/>
    <col min="14338" max="14338" width="14" style="4" customWidth="1"/>
    <col min="14339" max="14339" width="5.7109375" style="4" bestFit="1" customWidth="1"/>
    <col min="14340" max="14340" width="13.140625" style="4" customWidth="1"/>
    <col min="14341" max="14341" width="5.7109375" style="4" bestFit="1" customWidth="1"/>
    <col min="14342" max="14342" width="12.42578125" style="4" customWidth="1"/>
    <col min="14343" max="14343" width="5.7109375" style="4" bestFit="1" customWidth="1"/>
    <col min="14344" max="14585" width="9.140625" style="4"/>
    <col min="14586" max="14586" width="8" style="4" customWidth="1"/>
    <col min="14587" max="14587" width="5.5703125" style="4" customWidth="1"/>
    <col min="14588" max="14588" width="13.7109375" style="4" customWidth="1"/>
    <col min="14589" max="14589" width="5.7109375" style="4" bestFit="1" customWidth="1"/>
    <col min="14590" max="14590" width="14.85546875" style="4" customWidth="1"/>
    <col min="14591" max="14591" width="5.7109375" style="4" bestFit="1" customWidth="1"/>
    <col min="14592" max="14592" width="12.85546875" style="4" customWidth="1"/>
    <col min="14593" max="14593" width="5.7109375" style="4" bestFit="1" customWidth="1"/>
    <col min="14594" max="14594" width="14" style="4" customWidth="1"/>
    <col min="14595" max="14595" width="5.7109375" style="4" bestFit="1" customWidth="1"/>
    <col min="14596" max="14596" width="13.140625" style="4" customWidth="1"/>
    <col min="14597" max="14597" width="5.7109375" style="4" bestFit="1" customWidth="1"/>
    <col min="14598" max="14598" width="12.42578125" style="4" customWidth="1"/>
    <col min="14599" max="14599" width="5.7109375" style="4" bestFit="1" customWidth="1"/>
    <col min="14600" max="14841" width="9.140625" style="4"/>
    <col min="14842" max="14842" width="8" style="4" customWidth="1"/>
    <col min="14843" max="14843" width="5.5703125" style="4" customWidth="1"/>
    <col min="14844" max="14844" width="13.7109375" style="4" customWidth="1"/>
    <col min="14845" max="14845" width="5.7109375" style="4" bestFit="1" customWidth="1"/>
    <col min="14846" max="14846" width="14.85546875" style="4" customWidth="1"/>
    <col min="14847" max="14847" width="5.7109375" style="4" bestFit="1" customWidth="1"/>
    <col min="14848" max="14848" width="12.85546875" style="4" customWidth="1"/>
    <col min="14849" max="14849" width="5.7109375" style="4" bestFit="1" customWidth="1"/>
    <col min="14850" max="14850" width="14" style="4" customWidth="1"/>
    <col min="14851" max="14851" width="5.7109375" style="4" bestFit="1" customWidth="1"/>
    <col min="14852" max="14852" width="13.140625" style="4" customWidth="1"/>
    <col min="14853" max="14853" width="5.7109375" style="4" bestFit="1" customWidth="1"/>
    <col min="14854" max="14854" width="12.42578125" style="4" customWidth="1"/>
    <col min="14855" max="14855" width="5.7109375" style="4" bestFit="1" customWidth="1"/>
    <col min="14856" max="15097" width="9.140625" style="4"/>
    <col min="15098" max="15098" width="8" style="4" customWidth="1"/>
    <col min="15099" max="15099" width="5.5703125" style="4" customWidth="1"/>
    <col min="15100" max="15100" width="13.7109375" style="4" customWidth="1"/>
    <col min="15101" max="15101" width="5.7109375" style="4" bestFit="1" customWidth="1"/>
    <col min="15102" max="15102" width="14.85546875" style="4" customWidth="1"/>
    <col min="15103" max="15103" width="5.7109375" style="4" bestFit="1" customWidth="1"/>
    <col min="15104" max="15104" width="12.85546875" style="4" customWidth="1"/>
    <col min="15105" max="15105" width="5.7109375" style="4" bestFit="1" customWidth="1"/>
    <col min="15106" max="15106" width="14" style="4" customWidth="1"/>
    <col min="15107" max="15107" width="5.7109375" style="4" bestFit="1" customWidth="1"/>
    <col min="15108" max="15108" width="13.140625" style="4" customWidth="1"/>
    <col min="15109" max="15109" width="5.7109375" style="4" bestFit="1" customWidth="1"/>
    <col min="15110" max="15110" width="12.42578125" style="4" customWidth="1"/>
    <col min="15111" max="15111" width="5.7109375" style="4" bestFit="1" customWidth="1"/>
    <col min="15112" max="15353" width="9.140625" style="4"/>
    <col min="15354" max="15354" width="8" style="4" customWidth="1"/>
    <col min="15355" max="15355" width="5.5703125" style="4" customWidth="1"/>
    <col min="15356" max="15356" width="13.7109375" style="4" customWidth="1"/>
    <col min="15357" max="15357" width="5.7109375" style="4" bestFit="1" customWidth="1"/>
    <col min="15358" max="15358" width="14.85546875" style="4" customWidth="1"/>
    <col min="15359" max="15359" width="5.7109375" style="4" bestFit="1" customWidth="1"/>
    <col min="15360" max="15360" width="12.85546875" style="4" customWidth="1"/>
    <col min="15361" max="15361" width="5.7109375" style="4" bestFit="1" customWidth="1"/>
    <col min="15362" max="15362" width="14" style="4" customWidth="1"/>
    <col min="15363" max="15363" width="5.7109375" style="4" bestFit="1" customWidth="1"/>
    <col min="15364" max="15364" width="13.140625" style="4" customWidth="1"/>
    <col min="15365" max="15365" width="5.7109375" style="4" bestFit="1" customWidth="1"/>
    <col min="15366" max="15366" width="12.42578125" style="4" customWidth="1"/>
    <col min="15367" max="15367" width="5.7109375" style="4" bestFit="1" customWidth="1"/>
    <col min="15368" max="15609" width="9.140625" style="4"/>
    <col min="15610" max="15610" width="8" style="4" customWidth="1"/>
    <col min="15611" max="15611" width="5.5703125" style="4" customWidth="1"/>
    <col min="15612" max="15612" width="13.7109375" style="4" customWidth="1"/>
    <col min="15613" max="15613" width="5.7109375" style="4" bestFit="1" customWidth="1"/>
    <col min="15614" max="15614" width="14.85546875" style="4" customWidth="1"/>
    <col min="15615" max="15615" width="5.7109375" style="4" bestFit="1" customWidth="1"/>
    <col min="15616" max="15616" width="12.85546875" style="4" customWidth="1"/>
    <col min="15617" max="15617" width="5.7109375" style="4" bestFit="1" customWidth="1"/>
    <col min="15618" max="15618" width="14" style="4" customWidth="1"/>
    <col min="15619" max="15619" width="5.7109375" style="4" bestFit="1" customWidth="1"/>
    <col min="15620" max="15620" width="13.140625" style="4" customWidth="1"/>
    <col min="15621" max="15621" width="5.7109375" style="4" bestFit="1" customWidth="1"/>
    <col min="15622" max="15622" width="12.42578125" style="4" customWidth="1"/>
    <col min="15623" max="15623" width="5.7109375" style="4" bestFit="1" customWidth="1"/>
    <col min="15624" max="15865" width="9.140625" style="4"/>
    <col min="15866" max="15866" width="8" style="4" customWidth="1"/>
    <col min="15867" max="15867" width="5.5703125" style="4" customWidth="1"/>
    <col min="15868" max="15868" width="13.7109375" style="4" customWidth="1"/>
    <col min="15869" max="15869" width="5.7109375" style="4" bestFit="1" customWidth="1"/>
    <col min="15870" max="15870" width="14.85546875" style="4" customWidth="1"/>
    <col min="15871" max="15871" width="5.7109375" style="4" bestFit="1" customWidth="1"/>
    <col min="15872" max="15872" width="12.85546875" style="4" customWidth="1"/>
    <col min="15873" max="15873" width="5.7109375" style="4" bestFit="1" customWidth="1"/>
    <col min="15874" max="15874" width="14" style="4" customWidth="1"/>
    <col min="15875" max="15875" width="5.7109375" style="4" bestFit="1" customWidth="1"/>
    <col min="15876" max="15876" width="13.140625" style="4" customWidth="1"/>
    <col min="15877" max="15877" width="5.7109375" style="4" bestFit="1" customWidth="1"/>
    <col min="15878" max="15878" width="12.42578125" style="4" customWidth="1"/>
    <col min="15879" max="15879" width="5.7109375" style="4" bestFit="1" customWidth="1"/>
    <col min="15880" max="16121" width="9.140625" style="4"/>
    <col min="16122" max="16122" width="8" style="4" customWidth="1"/>
    <col min="16123" max="16123" width="5.5703125" style="4" customWidth="1"/>
    <col min="16124" max="16124" width="13.7109375" style="4" customWidth="1"/>
    <col min="16125" max="16125" width="5.7109375" style="4" bestFit="1" customWidth="1"/>
    <col min="16126" max="16126" width="14.85546875" style="4" customWidth="1"/>
    <col min="16127" max="16127" width="5.7109375" style="4" bestFit="1" customWidth="1"/>
    <col min="16128" max="16128" width="12.85546875" style="4" customWidth="1"/>
    <col min="16129" max="16129" width="5.7109375" style="4" bestFit="1" customWidth="1"/>
    <col min="16130" max="16130" width="14" style="4" customWidth="1"/>
    <col min="16131" max="16131" width="5.7109375" style="4" bestFit="1" customWidth="1"/>
    <col min="16132" max="16132" width="13.140625" style="4" customWidth="1"/>
    <col min="16133" max="16133" width="5.7109375" style="4" bestFit="1" customWidth="1"/>
    <col min="16134" max="16134" width="12.42578125" style="4" customWidth="1"/>
    <col min="16135" max="16135" width="5.7109375" style="4" bestFit="1" customWidth="1"/>
    <col min="16136" max="16384" width="9.140625" style="4"/>
  </cols>
  <sheetData>
    <row r="1" spans="1:20" s="1" customFormat="1" ht="15.75" x14ac:dyDescent="0.25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20" s="1" customFormat="1" ht="15.75" x14ac:dyDescent="0.25">
      <c r="A2" s="208" t="s">
        <v>192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1:20" s="1" customFormat="1" ht="15.75" x14ac:dyDescent="0.2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</row>
    <row r="4" spans="1:20" ht="13.5" thickBot="1" x14ac:dyDescent="0.25">
      <c r="A4" s="3"/>
      <c r="B4" s="25"/>
      <c r="C4" s="2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2"/>
    </row>
    <row r="5" spans="1:20" ht="13.5" thickBot="1" x14ac:dyDescent="0.25">
      <c r="A5" s="204" t="s">
        <v>1</v>
      </c>
      <c r="B5" s="135"/>
      <c r="C5" s="134" t="s">
        <v>21</v>
      </c>
      <c r="D5" s="205" t="s">
        <v>3</v>
      </c>
      <c r="E5" s="153" t="s">
        <v>16</v>
      </c>
      <c r="F5" s="205" t="s">
        <v>3</v>
      </c>
      <c r="G5" s="134" t="s">
        <v>17</v>
      </c>
      <c r="H5" s="205" t="s">
        <v>3</v>
      </c>
      <c r="I5" s="152" t="s">
        <v>18</v>
      </c>
      <c r="J5" s="195" t="s">
        <v>3</v>
      </c>
      <c r="K5" s="158" t="s">
        <v>19</v>
      </c>
      <c r="L5" s="205" t="s">
        <v>3</v>
      </c>
      <c r="M5" s="162" t="s">
        <v>20</v>
      </c>
      <c r="N5" s="193" t="s">
        <v>3</v>
      </c>
      <c r="O5" s="135" t="s">
        <v>21</v>
      </c>
      <c r="P5" s="193" t="s">
        <v>3</v>
      </c>
      <c r="Q5" s="158" t="s">
        <v>16</v>
      </c>
      <c r="R5" s="205" t="s">
        <v>3</v>
      </c>
    </row>
    <row r="6" spans="1:20" ht="13.5" thickBot="1" x14ac:dyDescent="0.25">
      <c r="A6" s="199"/>
      <c r="B6" s="154"/>
      <c r="C6" s="136">
        <v>43917</v>
      </c>
      <c r="D6" s="201"/>
      <c r="E6" s="136">
        <v>43918</v>
      </c>
      <c r="F6" s="201"/>
      <c r="G6" s="136">
        <v>43920</v>
      </c>
      <c r="H6" s="201"/>
      <c r="I6" s="155">
        <v>43921</v>
      </c>
      <c r="J6" s="209"/>
      <c r="K6" s="159">
        <v>43922</v>
      </c>
      <c r="L6" s="201"/>
      <c r="M6" s="165">
        <v>43923</v>
      </c>
      <c r="N6" s="194"/>
      <c r="O6" s="136">
        <v>43924</v>
      </c>
      <c r="P6" s="210"/>
      <c r="Q6" s="159">
        <v>43925</v>
      </c>
      <c r="R6" s="211"/>
    </row>
    <row r="7" spans="1:20" s="11" customFormat="1" ht="38.25" x14ac:dyDescent="0.2">
      <c r="A7" s="206" t="s">
        <v>5</v>
      </c>
      <c r="B7" s="26" t="s">
        <v>75</v>
      </c>
      <c r="C7" s="6" t="s">
        <v>74</v>
      </c>
      <c r="D7" s="87" t="s">
        <v>156</v>
      </c>
      <c r="E7" s="6" t="s">
        <v>222</v>
      </c>
      <c r="F7" s="87" t="s">
        <v>223</v>
      </c>
      <c r="G7" s="6" t="s">
        <v>77</v>
      </c>
      <c r="H7" s="87" t="s">
        <v>157</v>
      </c>
      <c r="I7" s="36" t="s">
        <v>47</v>
      </c>
      <c r="J7" s="150" t="s">
        <v>193</v>
      </c>
      <c r="K7" s="160" t="s">
        <v>184</v>
      </c>
      <c r="L7" s="87" t="s">
        <v>221</v>
      </c>
      <c r="M7" s="167" t="s">
        <v>22</v>
      </c>
      <c r="N7" s="88" t="s">
        <v>166</v>
      </c>
      <c r="O7" s="169" t="s">
        <v>190</v>
      </c>
      <c r="P7" s="150" t="s">
        <v>169</v>
      </c>
      <c r="Q7" s="175" t="s">
        <v>28</v>
      </c>
      <c r="R7" s="236" t="s">
        <v>229</v>
      </c>
      <c r="S7" s="4"/>
      <c r="T7" s="4"/>
    </row>
    <row r="8" spans="1:20" s="11" customFormat="1" ht="25.5" x14ac:dyDescent="0.2">
      <c r="A8" s="206"/>
      <c r="B8" s="26" t="s">
        <v>76</v>
      </c>
      <c r="C8" s="177"/>
      <c r="D8" s="174"/>
      <c r="E8" s="177"/>
      <c r="F8" s="174"/>
      <c r="G8" s="6" t="s">
        <v>37</v>
      </c>
      <c r="H8" s="87" t="s">
        <v>158</v>
      </c>
      <c r="I8" s="6" t="s">
        <v>30</v>
      </c>
      <c r="J8" s="87" t="s">
        <v>194</v>
      </c>
      <c r="K8" s="40" t="s">
        <v>50</v>
      </c>
      <c r="L8" s="130" t="s">
        <v>152</v>
      </c>
      <c r="M8" s="7" t="s">
        <v>176</v>
      </c>
      <c r="N8" s="129" t="s">
        <v>228</v>
      </c>
      <c r="O8" s="170" t="s">
        <v>60</v>
      </c>
      <c r="P8" s="109" t="s">
        <v>155</v>
      </c>
      <c r="Q8" s="6" t="s">
        <v>64</v>
      </c>
      <c r="R8" s="236" t="s">
        <v>174</v>
      </c>
      <c r="S8" s="4"/>
      <c r="T8" s="4"/>
    </row>
    <row r="9" spans="1:20" s="11" customFormat="1" ht="25.5" x14ac:dyDescent="0.2">
      <c r="A9" s="206"/>
      <c r="B9" s="26" t="s">
        <v>78</v>
      </c>
      <c r="C9" s="177"/>
      <c r="D9" s="174"/>
      <c r="E9" s="177"/>
      <c r="F9" s="174"/>
      <c r="G9" s="6"/>
      <c r="H9" s="5"/>
      <c r="I9" s="23" t="s">
        <v>48</v>
      </c>
      <c r="J9" s="109" t="s">
        <v>155</v>
      </c>
      <c r="K9" s="161"/>
      <c r="L9" s="164"/>
      <c r="M9" s="7" t="s">
        <v>55</v>
      </c>
      <c r="N9" s="129" t="s">
        <v>185</v>
      </c>
      <c r="O9" s="90" t="s">
        <v>65</v>
      </c>
      <c r="P9" s="147" t="s">
        <v>155</v>
      </c>
      <c r="Q9" s="175" t="s">
        <v>63</v>
      </c>
      <c r="R9" s="87" t="s">
        <v>213</v>
      </c>
      <c r="S9" s="4"/>
      <c r="T9" s="4"/>
    </row>
    <row r="10" spans="1:20" s="11" customFormat="1" ht="25.5" x14ac:dyDescent="0.2">
      <c r="A10" s="206"/>
      <c r="B10" s="26" t="s">
        <v>178</v>
      </c>
      <c r="C10" s="177"/>
      <c r="D10" s="174"/>
      <c r="E10" s="177"/>
      <c r="F10" s="174"/>
      <c r="G10" s="6"/>
      <c r="H10" s="5"/>
      <c r="I10" s="23" t="s">
        <v>32</v>
      </c>
      <c r="J10" s="87" t="s">
        <v>195</v>
      </c>
      <c r="K10" s="161"/>
      <c r="L10" s="164"/>
      <c r="M10" s="164"/>
      <c r="N10" s="164"/>
      <c r="O10" s="171" t="s">
        <v>224</v>
      </c>
      <c r="P10" s="235" t="s">
        <v>225</v>
      </c>
      <c r="Q10" s="40" t="s">
        <v>72</v>
      </c>
      <c r="R10" s="87" t="s">
        <v>214</v>
      </c>
      <c r="S10" s="4"/>
      <c r="T10" s="4"/>
    </row>
    <row r="11" spans="1:20" s="11" customFormat="1" ht="25.5" x14ac:dyDescent="0.2">
      <c r="A11" s="206"/>
      <c r="B11" s="26" t="s">
        <v>179</v>
      </c>
      <c r="C11" s="177"/>
      <c r="D11" s="174"/>
      <c r="E11" s="177"/>
      <c r="F11" s="174"/>
      <c r="G11" s="6"/>
      <c r="H11" s="5"/>
      <c r="I11" s="23" t="s">
        <v>46</v>
      </c>
      <c r="J11" s="109" t="s">
        <v>227</v>
      </c>
      <c r="K11" s="160"/>
      <c r="L11" s="5"/>
      <c r="M11" s="5"/>
      <c r="N11" s="5"/>
      <c r="O11" s="169"/>
      <c r="P11" s="5"/>
      <c r="Q11" s="40"/>
      <c r="R11" s="174"/>
      <c r="S11" s="4"/>
      <c r="T11" s="4"/>
    </row>
    <row r="12" spans="1:20" s="11" customFormat="1" ht="26.25" thickBot="1" x14ac:dyDescent="0.25">
      <c r="A12" s="206"/>
      <c r="B12" s="26" t="s">
        <v>180</v>
      </c>
      <c r="C12" s="177"/>
      <c r="D12" s="174"/>
      <c r="E12" s="177"/>
      <c r="F12" s="174"/>
      <c r="G12" s="6"/>
      <c r="H12" s="5"/>
      <c r="I12" s="90" t="s">
        <v>177</v>
      </c>
      <c r="J12" s="151" t="s">
        <v>161</v>
      </c>
      <c r="K12" s="160"/>
      <c r="L12" s="5"/>
      <c r="M12" s="7"/>
      <c r="N12" s="9"/>
      <c r="O12" s="170"/>
      <c r="P12" s="5"/>
      <c r="R12" s="58"/>
      <c r="S12" s="4"/>
      <c r="T12" s="4"/>
    </row>
    <row r="13" spans="1:20" s="11" customFormat="1" ht="13.5" thickBot="1" x14ac:dyDescent="0.25">
      <c r="A13" s="206"/>
      <c r="B13" s="26" t="s">
        <v>181</v>
      </c>
      <c r="C13" s="177"/>
      <c r="D13" s="174"/>
      <c r="E13" s="177"/>
      <c r="F13" s="174"/>
      <c r="G13" s="6"/>
      <c r="H13" s="5"/>
      <c r="I13" s="90"/>
      <c r="J13" s="237"/>
      <c r="K13" s="6"/>
      <c r="L13" s="13"/>
      <c r="M13" s="168"/>
      <c r="O13" s="23"/>
      <c r="P13" s="13"/>
      <c r="Q13" s="6"/>
      <c r="R13" s="13"/>
      <c r="S13" s="4"/>
      <c r="T13" s="4"/>
    </row>
    <row r="14" spans="1:20" s="11" customFormat="1" ht="13.5" hidden="1" thickBot="1" x14ac:dyDescent="0.25">
      <c r="A14" s="206"/>
      <c r="B14" s="26"/>
      <c r="C14" s="48"/>
      <c r="D14" s="51"/>
      <c r="E14" s="48"/>
      <c r="F14" s="51"/>
      <c r="G14" s="6"/>
      <c r="H14" s="5"/>
      <c r="I14" s="23"/>
      <c r="J14" s="24"/>
      <c r="K14" s="7"/>
      <c r="L14" s="163"/>
      <c r="M14" s="166"/>
      <c r="N14" s="9"/>
      <c r="Q14" s="7"/>
      <c r="R14" s="176"/>
      <c r="S14" s="4"/>
      <c r="T14" s="4"/>
    </row>
    <row r="15" spans="1:20" s="11" customFormat="1" ht="13.5" hidden="1" thickBot="1" x14ac:dyDescent="0.25">
      <c r="A15" s="206"/>
      <c r="B15" s="26"/>
      <c r="C15" s="48"/>
      <c r="D15" s="51"/>
      <c r="E15" s="48"/>
      <c r="F15" s="51"/>
      <c r="G15" s="6"/>
      <c r="H15" s="5"/>
      <c r="I15" s="23"/>
      <c r="J15" s="5"/>
      <c r="M15" s="7" t="s">
        <v>54</v>
      </c>
      <c r="N15" s="9"/>
      <c r="O15" s="7" t="s">
        <v>58</v>
      </c>
      <c r="P15" s="9"/>
      <c r="Q15" s="7"/>
      <c r="R15" s="37"/>
      <c r="S15" s="4"/>
      <c r="T15" s="4"/>
    </row>
    <row r="16" spans="1:20" s="11" customFormat="1" ht="13.5" hidden="1" thickBot="1" x14ac:dyDescent="0.25">
      <c r="A16" s="206"/>
      <c r="B16" s="26"/>
      <c r="C16" s="44"/>
      <c r="D16" s="51"/>
      <c r="E16" s="44"/>
      <c r="F16" s="51"/>
      <c r="G16" s="7"/>
      <c r="H16" s="5"/>
      <c r="K16" s="7"/>
      <c r="L16" s="9"/>
      <c r="M16" s="7"/>
      <c r="N16" s="9"/>
      <c r="O16" s="7" t="s">
        <v>59</v>
      </c>
      <c r="P16" s="9"/>
      <c r="Q16" s="7"/>
      <c r="R16" s="12"/>
      <c r="S16" s="4"/>
      <c r="T16" s="4"/>
    </row>
    <row r="17" spans="1:20" s="11" customFormat="1" ht="13.5" hidden="1" thickBot="1" x14ac:dyDescent="0.25">
      <c r="A17" s="212"/>
      <c r="B17" s="38"/>
      <c r="C17" s="131"/>
      <c r="D17" s="52"/>
      <c r="E17" s="131"/>
      <c r="F17" s="52"/>
      <c r="G17" s="40"/>
      <c r="H17" s="39"/>
      <c r="J17" s="58"/>
      <c r="K17" s="41"/>
      <c r="L17" s="42"/>
      <c r="M17" s="41"/>
      <c r="N17" s="42"/>
      <c r="O17" s="41"/>
      <c r="P17" s="42"/>
      <c r="S17" s="4"/>
      <c r="T17" s="4"/>
    </row>
    <row r="18" spans="1:20" s="11" customFormat="1" ht="13.5" hidden="1" thickBot="1" x14ac:dyDescent="0.25">
      <c r="A18" s="207"/>
      <c r="B18" s="27"/>
      <c r="C18" s="132"/>
      <c r="D18" s="53"/>
      <c r="E18" s="132"/>
      <c r="F18" s="53"/>
      <c r="G18" s="14"/>
      <c r="H18" s="13"/>
      <c r="M18" s="41"/>
      <c r="N18" s="42"/>
      <c r="Q18" s="41"/>
      <c r="R18" s="108"/>
      <c r="S18" s="4"/>
      <c r="T18" s="4"/>
    </row>
    <row r="19" spans="1:20" s="115" customFormat="1" ht="57" customHeight="1" thickBot="1" x14ac:dyDescent="0.25">
      <c r="A19" s="114"/>
      <c r="B19" s="112" t="s">
        <v>154</v>
      </c>
      <c r="C19" s="110"/>
      <c r="D19" s="111">
        <v>220</v>
      </c>
      <c r="E19" s="110"/>
      <c r="F19" s="111">
        <v>123</v>
      </c>
      <c r="G19" s="178"/>
      <c r="H19" s="111">
        <f>287+27</f>
        <v>314</v>
      </c>
      <c r="I19" s="118" t="s">
        <v>163</v>
      </c>
      <c r="J19" s="111">
        <f>232+34+19</f>
        <v>285</v>
      </c>
      <c r="K19" s="118" t="s">
        <v>163</v>
      </c>
      <c r="L19" s="111">
        <v>470</v>
      </c>
      <c r="M19" s="118" t="s">
        <v>163</v>
      </c>
      <c r="N19" s="111">
        <v>123</v>
      </c>
      <c r="O19" s="118" t="s">
        <v>163</v>
      </c>
      <c r="P19" s="111">
        <v>419</v>
      </c>
      <c r="Q19" s="126" t="s">
        <v>163</v>
      </c>
      <c r="R19" s="127">
        <f>54+129+29</f>
        <v>212</v>
      </c>
      <c r="S19" s="4"/>
      <c r="T19" s="4"/>
    </row>
    <row r="20" spans="1:20" ht="13.5" thickBot="1" x14ac:dyDescent="0.25">
      <c r="A20" s="16"/>
      <c r="B20" s="28"/>
      <c r="C20" s="179"/>
      <c r="D20" s="180"/>
      <c r="E20" s="179"/>
      <c r="F20" s="180"/>
      <c r="G20" s="22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5"/>
    </row>
    <row r="21" spans="1:20" ht="12.75" customHeight="1" thickBot="1" x14ac:dyDescent="0.25">
      <c r="A21" s="204" t="s">
        <v>1</v>
      </c>
      <c r="B21" s="135"/>
      <c r="C21" s="134"/>
      <c r="D21" s="205"/>
      <c r="E21" s="153"/>
      <c r="F21" s="205"/>
      <c r="G21" s="134" t="s">
        <v>17</v>
      </c>
      <c r="H21" s="205" t="s">
        <v>3</v>
      </c>
      <c r="I21" s="152" t="s">
        <v>18</v>
      </c>
      <c r="J21" s="195" t="s">
        <v>3</v>
      </c>
      <c r="K21" s="135" t="s">
        <v>19</v>
      </c>
      <c r="L21" s="205" t="s">
        <v>3</v>
      </c>
      <c r="M21" s="135" t="s">
        <v>20</v>
      </c>
      <c r="N21" s="193" t="s">
        <v>3</v>
      </c>
      <c r="O21" s="135" t="s">
        <v>21</v>
      </c>
      <c r="P21" s="193" t="s">
        <v>3</v>
      </c>
      <c r="Q21" s="135" t="s">
        <v>16</v>
      </c>
      <c r="R21" s="195" t="s">
        <v>3</v>
      </c>
    </row>
    <row r="22" spans="1:20" ht="13.5" thickBot="1" x14ac:dyDescent="0.25">
      <c r="A22" s="199"/>
      <c r="B22" s="154"/>
      <c r="C22" s="136"/>
      <c r="D22" s="201"/>
      <c r="E22" s="136"/>
      <c r="F22" s="201"/>
      <c r="G22" s="136">
        <v>43920</v>
      </c>
      <c r="H22" s="201"/>
      <c r="I22" s="155">
        <v>43921</v>
      </c>
      <c r="J22" s="202"/>
      <c r="K22" s="136">
        <v>43922</v>
      </c>
      <c r="L22" s="201"/>
      <c r="M22" s="136">
        <v>43923</v>
      </c>
      <c r="N22" s="194"/>
      <c r="O22" s="136">
        <v>43924</v>
      </c>
      <c r="P22" s="194"/>
      <c r="Q22" s="136">
        <v>43925</v>
      </c>
      <c r="R22" s="192"/>
    </row>
    <row r="23" spans="1:20" s="11" customFormat="1" ht="63.75" x14ac:dyDescent="0.2">
      <c r="A23" s="206" t="s">
        <v>13</v>
      </c>
      <c r="B23" s="26" t="s">
        <v>75</v>
      </c>
      <c r="C23" s="48"/>
      <c r="D23" s="51"/>
      <c r="E23" s="48"/>
      <c r="F23" s="51"/>
      <c r="G23" s="6" t="s">
        <v>38</v>
      </c>
      <c r="H23" s="86" t="s">
        <v>159</v>
      </c>
      <c r="I23" s="36" t="s">
        <v>49</v>
      </c>
      <c r="J23" s="24" t="s">
        <v>151</v>
      </c>
      <c r="K23" s="8" t="s">
        <v>27</v>
      </c>
      <c r="L23" s="129" t="s">
        <v>216</v>
      </c>
      <c r="M23" s="7" t="s">
        <v>189</v>
      </c>
      <c r="N23" s="122" t="s">
        <v>188</v>
      </c>
      <c r="O23" s="10" t="s">
        <v>34</v>
      </c>
      <c r="P23" s="129" t="s">
        <v>172</v>
      </c>
      <c r="Q23" s="10" t="s">
        <v>67</v>
      </c>
      <c r="R23" s="87" t="s">
        <v>196</v>
      </c>
      <c r="S23" s="4"/>
      <c r="T23" s="4"/>
    </row>
    <row r="24" spans="1:20" s="11" customFormat="1" ht="25.5" x14ac:dyDescent="0.2">
      <c r="A24" s="206"/>
      <c r="B24" s="26" t="s">
        <v>76</v>
      </c>
      <c r="C24" s="48"/>
      <c r="D24" s="51"/>
      <c r="E24" s="48"/>
      <c r="F24" s="51"/>
      <c r="G24" s="6" t="s">
        <v>39</v>
      </c>
      <c r="H24" s="87" t="s">
        <v>197</v>
      </c>
      <c r="I24" s="23" t="s">
        <v>33</v>
      </c>
      <c r="J24" s="87" t="s">
        <v>215</v>
      </c>
      <c r="K24" s="8" t="s">
        <v>23</v>
      </c>
      <c r="L24" s="122" t="s">
        <v>164</v>
      </c>
      <c r="M24" s="7" t="s">
        <v>29</v>
      </c>
      <c r="N24" s="88" t="s">
        <v>226</v>
      </c>
      <c r="O24" s="8" t="s">
        <v>26</v>
      </c>
      <c r="P24" s="122" t="s">
        <v>198</v>
      </c>
      <c r="Q24" s="8" t="s">
        <v>66</v>
      </c>
      <c r="R24" s="124" t="s">
        <v>191</v>
      </c>
      <c r="S24" s="4"/>
      <c r="T24" s="4"/>
    </row>
    <row r="25" spans="1:20" s="11" customFormat="1" ht="25.5" x14ac:dyDescent="0.2">
      <c r="A25" s="206"/>
      <c r="B25" s="26" t="s">
        <v>78</v>
      </c>
      <c r="C25" s="48"/>
      <c r="D25" s="51"/>
      <c r="E25" s="48"/>
      <c r="F25" s="51"/>
      <c r="G25" s="6"/>
      <c r="H25" s="5"/>
      <c r="I25" s="23" t="s">
        <v>35</v>
      </c>
      <c r="J25" s="87" t="s">
        <v>199</v>
      </c>
      <c r="K25" s="7" t="s">
        <v>52</v>
      </c>
      <c r="L25" s="87" t="s">
        <v>200</v>
      </c>
      <c r="M25" s="7" t="s">
        <v>25</v>
      </c>
      <c r="N25" s="122" t="s">
        <v>168</v>
      </c>
      <c r="O25" s="7" t="s">
        <v>31</v>
      </c>
      <c r="P25" s="122" t="s">
        <v>230</v>
      </c>
      <c r="Q25" s="128" t="s">
        <v>69</v>
      </c>
      <c r="R25" s="148" t="s">
        <v>182</v>
      </c>
      <c r="S25" s="4"/>
      <c r="T25" s="4"/>
    </row>
    <row r="26" spans="1:20" s="11" customFormat="1" ht="13.5" thickBot="1" x14ac:dyDescent="0.25">
      <c r="A26" s="206"/>
      <c r="B26" s="26" t="s">
        <v>178</v>
      </c>
      <c r="C26" s="48"/>
      <c r="D26" s="51"/>
      <c r="E26" s="48"/>
      <c r="F26" s="51"/>
      <c r="G26" s="6"/>
      <c r="H26" s="5"/>
      <c r="I26" s="23"/>
      <c r="J26" s="5"/>
      <c r="K26" s="41" t="s">
        <v>51</v>
      </c>
      <c r="L26" s="117" t="s">
        <v>165</v>
      </c>
      <c r="M26" s="10" t="s">
        <v>56</v>
      </c>
      <c r="N26" s="88" t="s">
        <v>167</v>
      </c>
      <c r="O26" s="10"/>
      <c r="P26" s="9"/>
      <c r="Q26" s="91" t="s">
        <v>68</v>
      </c>
      <c r="R26" s="125" t="s">
        <v>160</v>
      </c>
      <c r="S26" s="4"/>
      <c r="T26" s="4"/>
    </row>
    <row r="27" spans="1:20" s="11" customFormat="1" ht="25.5" x14ac:dyDescent="0.2">
      <c r="A27" s="206"/>
      <c r="B27" s="26" t="s">
        <v>179</v>
      </c>
      <c r="C27" s="137"/>
      <c r="D27" s="137"/>
      <c r="E27" s="137"/>
      <c r="F27" s="137"/>
      <c r="I27" s="90" t="s">
        <v>73</v>
      </c>
      <c r="J27" s="117" t="s">
        <v>162</v>
      </c>
      <c r="K27" s="8"/>
      <c r="L27" s="9"/>
      <c r="M27" s="41" t="s">
        <v>57</v>
      </c>
      <c r="N27" s="238" t="s">
        <v>233</v>
      </c>
      <c r="O27" s="8"/>
      <c r="P27" s="9"/>
      <c r="Q27" s="170"/>
      <c r="R27" s="182"/>
      <c r="S27" s="4"/>
      <c r="T27" s="4"/>
    </row>
    <row r="28" spans="1:20" s="11" customFormat="1" x14ac:dyDescent="0.2">
      <c r="A28" s="206"/>
      <c r="B28" s="26" t="s">
        <v>180</v>
      </c>
      <c r="C28" s="48"/>
      <c r="D28" s="51"/>
      <c r="E28" s="48"/>
      <c r="F28" s="51"/>
      <c r="G28" s="6"/>
      <c r="H28" s="5"/>
      <c r="I28" s="6"/>
      <c r="J28" s="5"/>
      <c r="O28" s="10"/>
      <c r="P28" s="9"/>
      <c r="Q28" s="170"/>
      <c r="R28" s="5"/>
      <c r="S28" s="4"/>
      <c r="T28" s="4"/>
    </row>
    <row r="29" spans="1:20" s="11" customFormat="1" hidden="1" x14ac:dyDescent="0.2">
      <c r="A29" s="206"/>
      <c r="B29" s="26" t="s">
        <v>181</v>
      </c>
      <c r="C29" s="137"/>
      <c r="D29" s="137"/>
      <c r="E29" s="137"/>
      <c r="F29" s="137"/>
      <c r="I29" s="7"/>
      <c r="J29" s="5"/>
      <c r="K29" s="7"/>
      <c r="L29" s="9"/>
      <c r="M29" s="7"/>
      <c r="N29" s="9"/>
      <c r="R29" s="58"/>
      <c r="S29" s="4"/>
      <c r="T29" s="4"/>
    </row>
    <row r="30" spans="1:20" s="11" customFormat="1" hidden="1" x14ac:dyDescent="0.2">
      <c r="A30" s="206"/>
      <c r="B30" s="26"/>
      <c r="C30" s="48"/>
      <c r="D30" s="51"/>
      <c r="E30" s="48"/>
      <c r="F30" s="51"/>
      <c r="G30" s="6"/>
      <c r="H30" s="5"/>
      <c r="I30" s="23"/>
      <c r="J30" s="5"/>
      <c r="O30" s="7"/>
      <c r="P30" s="9"/>
      <c r="Q30" s="170"/>
      <c r="R30" s="5"/>
      <c r="S30" s="4"/>
      <c r="T30" s="4"/>
    </row>
    <row r="31" spans="1:20" s="11" customFormat="1" hidden="1" x14ac:dyDescent="0.2">
      <c r="A31" s="206"/>
      <c r="B31" s="26"/>
      <c r="C31" s="48"/>
      <c r="D31" s="51"/>
      <c r="E31" s="48"/>
      <c r="F31" s="51"/>
      <c r="G31" s="6"/>
      <c r="H31" s="5"/>
      <c r="K31" s="7"/>
      <c r="L31" s="9"/>
      <c r="N31" s="9"/>
      <c r="O31" s="7"/>
      <c r="P31" s="9"/>
      <c r="Q31" s="23"/>
      <c r="R31" s="7"/>
      <c r="S31" s="4"/>
      <c r="T31" s="4"/>
    </row>
    <row r="32" spans="1:20" s="11" customFormat="1" hidden="1" x14ac:dyDescent="0.2">
      <c r="A32" s="206"/>
      <c r="B32" s="26"/>
      <c r="C32" s="48"/>
      <c r="D32" s="51"/>
      <c r="E32" s="48"/>
      <c r="F32" s="51"/>
      <c r="G32" s="6"/>
      <c r="H32" s="5"/>
      <c r="K32" s="7"/>
      <c r="L32" s="9"/>
      <c r="M32" s="7"/>
      <c r="N32" s="7"/>
      <c r="O32" s="7"/>
      <c r="P32" s="9"/>
      <c r="Q32" s="23"/>
      <c r="R32" s="5"/>
      <c r="S32" s="4"/>
      <c r="T32" s="4"/>
    </row>
    <row r="33" spans="1:20" s="11" customFormat="1" ht="15.75" hidden="1" customHeight="1" thickBot="1" x14ac:dyDescent="0.25">
      <c r="A33" s="207"/>
      <c r="B33" s="38"/>
      <c r="C33" s="131"/>
      <c r="D33" s="52"/>
      <c r="E33" s="131"/>
      <c r="F33" s="52"/>
      <c r="G33" s="40"/>
      <c r="H33" s="39"/>
      <c r="O33" s="41"/>
      <c r="P33" s="42"/>
      <c r="R33" s="58"/>
      <c r="S33" s="4"/>
      <c r="T33" s="4"/>
    </row>
    <row r="34" spans="1:20" s="11" customFormat="1" ht="25.5" x14ac:dyDescent="0.2">
      <c r="A34" s="89"/>
      <c r="B34" s="120" t="s">
        <v>153</v>
      </c>
      <c r="C34" s="138"/>
      <c r="D34" s="107"/>
      <c r="E34" s="138"/>
      <c r="F34" s="107"/>
      <c r="G34" s="120" t="s">
        <v>153</v>
      </c>
      <c r="H34" s="119" t="s">
        <v>201</v>
      </c>
      <c r="I34" s="93"/>
      <c r="J34" s="94"/>
      <c r="K34" s="120" t="s">
        <v>153</v>
      </c>
      <c r="L34" s="119" t="s">
        <v>201</v>
      </c>
      <c r="M34" s="120" t="s">
        <v>153</v>
      </c>
      <c r="N34" s="119" t="s">
        <v>217</v>
      </c>
      <c r="O34" s="120" t="s">
        <v>153</v>
      </c>
      <c r="P34" s="119" t="s">
        <v>201</v>
      </c>
      <c r="Q34" s="181"/>
      <c r="R34" s="5"/>
      <c r="S34" s="4"/>
      <c r="T34" s="4"/>
    </row>
    <row r="35" spans="1:20" s="115" customFormat="1" ht="51.75" thickBot="1" x14ac:dyDescent="0.25">
      <c r="A35" s="114"/>
      <c r="B35" s="112" t="s">
        <v>154</v>
      </c>
      <c r="C35" s="139"/>
      <c r="D35" s="133"/>
      <c r="E35" s="139"/>
      <c r="F35" s="133"/>
      <c r="G35" s="118" t="s">
        <v>163</v>
      </c>
      <c r="H35" s="111">
        <f>91+29</f>
        <v>120</v>
      </c>
      <c r="I35" s="118" t="s">
        <v>163</v>
      </c>
      <c r="J35" s="111">
        <f>19+22</f>
        <v>41</v>
      </c>
      <c r="K35" s="118" t="s">
        <v>163</v>
      </c>
      <c r="L35" s="111">
        <f>157+18+29</f>
        <v>204</v>
      </c>
      <c r="M35" s="118" t="s">
        <v>163</v>
      </c>
      <c r="N35" s="111">
        <f>136+44+10</f>
        <v>190</v>
      </c>
      <c r="O35" s="118" t="s">
        <v>163</v>
      </c>
      <c r="P35" s="111">
        <f>57+29+17</f>
        <v>103</v>
      </c>
      <c r="Q35" s="126" t="s">
        <v>163</v>
      </c>
      <c r="R35" s="183">
        <f>149+156</f>
        <v>305</v>
      </c>
      <c r="S35" s="4"/>
      <c r="T35" s="4"/>
    </row>
    <row r="36" spans="1:20" ht="13.5" thickBot="1" x14ac:dyDescent="0.25">
      <c r="A36" s="16"/>
      <c r="B36" s="29"/>
      <c r="C36" s="15"/>
      <c r="D36" s="16"/>
      <c r="E36" s="15"/>
      <c r="F36" s="16"/>
      <c r="G36" s="15"/>
      <c r="H36" s="16"/>
      <c r="I36" s="15"/>
      <c r="J36" s="16"/>
      <c r="K36" s="15"/>
      <c r="L36" s="16"/>
      <c r="M36" s="15"/>
      <c r="N36" s="92"/>
      <c r="O36" s="15"/>
      <c r="P36" s="16"/>
      <c r="Q36" s="15"/>
      <c r="R36" s="15"/>
    </row>
    <row r="37" spans="1:20" ht="12.75" customHeight="1" thickBot="1" x14ac:dyDescent="0.25">
      <c r="A37" s="204" t="s">
        <v>1</v>
      </c>
      <c r="B37" s="135" t="s">
        <v>2</v>
      </c>
      <c r="C37" s="134"/>
      <c r="D37" s="205"/>
      <c r="E37" s="153"/>
      <c r="F37" s="205"/>
      <c r="G37" s="134" t="s">
        <v>17</v>
      </c>
      <c r="H37" s="205" t="s">
        <v>3</v>
      </c>
      <c r="I37" s="152" t="s">
        <v>18</v>
      </c>
      <c r="J37" s="195" t="s">
        <v>3</v>
      </c>
      <c r="K37" s="135" t="s">
        <v>19</v>
      </c>
      <c r="L37" s="205" t="s">
        <v>3</v>
      </c>
      <c r="M37" s="135" t="s">
        <v>20</v>
      </c>
      <c r="N37" s="193" t="s">
        <v>3</v>
      </c>
      <c r="O37" s="135" t="s">
        <v>21</v>
      </c>
      <c r="P37" s="193" t="s">
        <v>3</v>
      </c>
      <c r="Q37" s="135" t="s">
        <v>16</v>
      </c>
      <c r="R37" s="195" t="s">
        <v>3</v>
      </c>
    </row>
    <row r="38" spans="1:20" ht="13.5" thickBot="1" x14ac:dyDescent="0.25">
      <c r="A38" s="199"/>
      <c r="B38" s="154" t="s">
        <v>4</v>
      </c>
      <c r="C38" s="136"/>
      <c r="D38" s="201"/>
      <c r="E38" s="136"/>
      <c r="F38" s="201"/>
      <c r="G38" s="136">
        <v>43920</v>
      </c>
      <c r="H38" s="201"/>
      <c r="I38" s="155">
        <v>43921</v>
      </c>
      <c r="J38" s="202"/>
      <c r="K38" s="136">
        <v>43922</v>
      </c>
      <c r="L38" s="201"/>
      <c r="M38" s="136">
        <v>43923</v>
      </c>
      <c r="N38" s="194"/>
      <c r="O38" s="136">
        <v>43924</v>
      </c>
      <c r="P38" s="194"/>
      <c r="Q38" s="136">
        <v>43925</v>
      </c>
      <c r="R38" s="192"/>
    </row>
    <row r="39" spans="1:20" s="11" customFormat="1" ht="38.25" x14ac:dyDescent="0.2">
      <c r="A39" s="196" t="s">
        <v>41</v>
      </c>
      <c r="B39" s="26" t="s">
        <v>75</v>
      </c>
      <c r="C39" s="48"/>
      <c r="D39" s="51"/>
      <c r="E39" s="48"/>
      <c r="F39" s="51"/>
      <c r="G39" s="6" t="s">
        <v>42</v>
      </c>
      <c r="H39" s="87" t="s">
        <v>202</v>
      </c>
      <c r="I39" s="23" t="s">
        <v>232</v>
      </c>
      <c r="J39" s="87" t="s">
        <v>183</v>
      </c>
      <c r="K39" s="10" t="s">
        <v>218</v>
      </c>
      <c r="L39" s="87" t="s">
        <v>187</v>
      </c>
      <c r="M39" s="10" t="s">
        <v>219</v>
      </c>
      <c r="N39" s="122" t="s">
        <v>170</v>
      </c>
      <c r="O39" s="47" t="s">
        <v>24</v>
      </c>
      <c r="P39" s="122" t="s">
        <v>173</v>
      </c>
      <c r="Q39" s="146" t="s">
        <v>62</v>
      </c>
      <c r="R39" s="124" t="s">
        <v>175</v>
      </c>
      <c r="S39" s="4"/>
      <c r="T39" s="4"/>
    </row>
    <row r="40" spans="1:20" s="11" customFormat="1" ht="32.25" customHeight="1" x14ac:dyDescent="0.2">
      <c r="A40" s="196"/>
      <c r="B40" s="26" t="s">
        <v>76</v>
      </c>
      <c r="C40" s="48"/>
      <c r="D40" s="51"/>
      <c r="E40" s="48"/>
      <c r="F40" s="51"/>
      <c r="G40" s="6" t="s">
        <v>44</v>
      </c>
      <c r="H40" s="236" t="s">
        <v>231</v>
      </c>
      <c r="I40" s="23"/>
      <c r="J40" s="149"/>
      <c r="K40" s="239"/>
      <c r="L40" s="239"/>
      <c r="O40" s="10" t="s">
        <v>53</v>
      </c>
      <c r="P40" s="104" t="s">
        <v>234</v>
      </c>
      <c r="S40" s="4"/>
      <c r="T40" s="4"/>
    </row>
    <row r="41" spans="1:20" s="11" customFormat="1" ht="25.5" x14ac:dyDescent="0.2">
      <c r="A41" s="196"/>
      <c r="B41" s="26" t="s">
        <v>78</v>
      </c>
      <c r="C41" s="48"/>
      <c r="D41" s="51"/>
      <c r="E41" s="48"/>
      <c r="F41" s="51"/>
      <c r="G41" s="6" t="s">
        <v>45</v>
      </c>
      <c r="H41" s="87" t="s">
        <v>203</v>
      </c>
      <c r="I41" s="23"/>
      <c r="J41" s="149"/>
      <c r="K41" s="239"/>
      <c r="L41" s="239"/>
      <c r="M41" s="12"/>
      <c r="N41" s="9"/>
      <c r="O41" s="8"/>
      <c r="P41" s="9"/>
      <c r="Q41" s="46"/>
      <c r="R41" s="172"/>
      <c r="S41" s="4"/>
      <c r="T41" s="4"/>
    </row>
    <row r="42" spans="1:20" s="11" customFormat="1" ht="25.5" x14ac:dyDescent="0.2">
      <c r="A42" s="196"/>
      <c r="B42" s="26" t="s">
        <v>79</v>
      </c>
      <c r="C42" s="48"/>
      <c r="D42" s="51"/>
      <c r="E42" s="48"/>
      <c r="F42" s="51"/>
      <c r="G42" s="6" t="s">
        <v>43</v>
      </c>
      <c r="H42" s="87" t="s">
        <v>204</v>
      </c>
      <c r="I42" s="23"/>
      <c r="J42" s="5"/>
      <c r="K42" s="10"/>
      <c r="L42" s="9"/>
      <c r="M42" s="10"/>
      <c r="N42" s="9"/>
      <c r="O42" s="10"/>
      <c r="P42" s="9"/>
      <c r="Q42" s="45"/>
      <c r="R42" s="173"/>
      <c r="S42" s="4"/>
      <c r="T42" s="4"/>
    </row>
    <row r="43" spans="1:20" s="11" customFormat="1" hidden="1" x14ac:dyDescent="0.2">
      <c r="A43" s="196"/>
      <c r="B43" s="26" t="s">
        <v>7</v>
      </c>
      <c r="C43" s="48"/>
      <c r="D43" s="51"/>
      <c r="E43" s="48"/>
      <c r="F43" s="51"/>
      <c r="G43" s="6"/>
      <c r="H43" s="5"/>
      <c r="I43" s="49"/>
      <c r="J43" s="57"/>
      <c r="K43" s="8"/>
      <c r="L43" s="9"/>
      <c r="M43" s="44"/>
      <c r="N43" s="55"/>
      <c r="O43" s="46"/>
      <c r="P43" s="9"/>
      <c r="Q43" s="43"/>
      <c r="R43" s="54"/>
      <c r="S43" s="4"/>
      <c r="T43" s="4"/>
    </row>
    <row r="44" spans="1:20" s="11" customFormat="1" hidden="1" x14ac:dyDescent="0.2">
      <c r="A44" s="196"/>
      <c r="B44" s="26" t="s">
        <v>8</v>
      </c>
      <c r="C44" s="48"/>
      <c r="D44" s="51"/>
      <c r="E44" s="48"/>
      <c r="F44" s="51"/>
      <c r="G44" s="6"/>
      <c r="H44" s="5"/>
      <c r="I44" s="48"/>
      <c r="J44" s="51"/>
      <c r="K44" s="8"/>
      <c r="L44" s="9"/>
      <c r="M44" s="44"/>
      <c r="N44" s="55"/>
      <c r="O44" s="45"/>
      <c r="P44" s="9"/>
      <c r="Q44" s="43"/>
      <c r="R44" s="54"/>
      <c r="S44" s="4"/>
      <c r="T44" s="4"/>
    </row>
    <row r="45" spans="1:20" s="11" customFormat="1" hidden="1" x14ac:dyDescent="0.2">
      <c r="A45" s="196"/>
      <c r="B45" s="26" t="s">
        <v>9</v>
      </c>
      <c r="C45" s="48"/>
      <c r="D45" s="51"/>
      <c r="E45" s="48"/>
      <c r="F45" s="51"/>
      <c r="G45" s="6"/>
      <c r="H45" s="5"/>
      <c r="I45" s="44"/>
      <c r="J45" s="51"/>
      <c r="K45" s="7"/>
      <c r="L45" s="9"/>
      <c r="M45" s="44"/>
      <c r="N45" s="55"/>
      <c r="O45" s="47"/>
      <c r="P45" s="9"/>
      <c r="Q45" s="44"/>
      <c r="R45" s="54"/>
      <c r="S45" s="4"/>
      <c r="T45" s="4"/>
    </row>
    <row r="46" spans="1:20" s="11" customFormat="1" hidden="1" x14ac:dyDescent="0.2">
      <c r="A46" s="196"/>
      <c r="B46" s="26" t="s">
        <v>10</v>
      </c>
      <c r="C46" s="137"/>
      <c r="D46" s="137"/>
      <c r="E46" s="137"/>
      <c r="F46" s="137"/>
      <c r="I46" s="49"/>
      <c r="J46" s="51"/>
      <c r="K46" s="7"/>
      <c r="L46" s="9"/>
      <c r="M46" s="43"/>
      <c r="N46" s="55"/>
      <c r="Q46" s="43"/>
      <c r="R46" s="54"/>
      <c r="S46" s="4"/>
      <c r="T46" s="4"/>
    </row>
    <row r="47" spans="1:20" s="11" customFormat="1" hidden="1" x14ac:dyDescent="0.2">
      <c r="A47" s="196"/>
      <c r="B47" s="26" t="s">
        <v>11</v>
      </c>
      <c r="C47" s="48"/>
      <c r="D47" s="51"/>
      <c r="E47" s="48"/>
      <c r="F47" s="51"/>
      <c r="G47" s="6"/>
      <c r="H47" s="5"/>
      <c r="I47" s="49"/>
      <c r="J47" s="51"/>
      <c r="K47" s="7"/>
      <c r="L47" s="9"/>
      <c r="M47" s="44"/>
      <c r="N47" s="55"/>
      <c r="O47" s="47"/>
      <c r="P47" s="9"/>
      <c r="Q47" s="44"/>
      <c r="R47" s="56"/>
      <c r="S47" s="4"/>
      <c r="T47" s="4"/>
    </row>
    <row r="48" spans="1:20" s="11" customFormat="1" hidden="1" x14ac:dyDescent="0.2">
      <c r="A48" s="196"/>
      <c r="B48" s="26" t="s">
        <v>12</v>
      </c>
      <c r="C48" s="137"/>
      <c r="D48" s="137"/>
      <c r="E48" s="137"/>
      <c r="F48" s="137"/>
      <c r="I48" s="49"/>
      <c r="J48" s="51"/>
      <c r="K48" s="7"/>
      <c r="L48" s="9"/>
      <c r="M48" s="44"/>
      <c r="N48" s="55"/>
      <c r="O48" s="47"/>
      <c r="P48" s="9" t="s">
        <v>6</v>
      </c>
      <c r="Q48" s="44"/>
      <c r="R48" s="56"/>
      <c r="S48" s="4"/>
      <c r="T48" s="4"/>
    </row>
    <row r="49" spans="1:20" s="11" customFormat="1" x14ac:dyDescent="0.2">
      <c r="A49" s="197"/>
      <c r="B49" s="38"/>
      <c r="C49" s="131"/>
      <c r="D49" s="52"/>
      <c r="E49" s="131"/>
      <c r="F49" s="52"/>
      <c r="G49" s="40"/>
      <c r="H49" s="39"/>
      <c r="I49" s="184"/>
      <c r="J49" s="185"/>
      <c r="K49" s="95"/>
      <c r="L49" s="186"/>
      <c r="M49" s="95"/>
      <c r="N49" s="186"/>
      <c r="O49" s="95"/>
      <c r="P49" s="42"/>
      <c r="Q49" s="96"/>
      <c r="R49" s="97"/>
      <c r="S49" s="4"/>
      <c r="T49" s="4"/>
    </row>
    <row r="50" spans="1:20" s="115" customFormat="1" ht="51" x14ac:dyDescent="0.2">
      <c r="A50" s="116"/>
      <c r="B50" s="112" t="s">
        <v>154</v>
      </c>
      <c r="C50" s="139"/>
      <c r="D50" s="133"/>
      <c r="E50" s="139"/>
      <c r="F50" s="133"/>
      <c r="G50" s="118" t="s">
        <v>163</v>
      </c>
      <c r="H50" s="111">
        <f>25+33+22</f>
        <v>80</v>
      </c>
      <c r="I50" s="113"/>
      <c r="J50" s="111">
        <v>102</v>
      </c>
      <c r="K50" s="118" t="s">
        <v>163</v>
      </c>
      <c r="L50" s="111">
        <v>177</v>
      </c>
      <c r="M50" s="118"/>
      <c r="N50" s="111">
        <v>206</v>
      </c>
      <c r="O50" s="118"/>
      <c r="P50" s="111">
        <f>97+15</f>
        <v>112</v>
      </c>
      <c r="Q50" s="118"/>
      <c r="R50" s="111">
        <v>239</v>
      </c>
      <c r="S50" s="4"/>
      <c r="T50" s="4"/>
    </row>
    <row r="51" spans="1:20" x14ac:dyDescent="0.2">
      <c r="A51" s="98"/>
      <c r="B51" s="99"/>
      <c r="C51" s="140"/>
      <c r="D51" s="141"/>
      <c r="E51" s="140"/>
      <c r="F51" s="141"/>
      <c r="G51" s="100"/>
      <c r="H51" s="98"/>
      <c r="I51" s="100"/>
      <c r="J51" s="98"/>
      <c r="K51" s="100"/>
      <c r="L51" s="98"/>
      <c r="M51" s="100"/>
      <c r="N51" s="98"/>
      <c r="O51" s="100"/>
      <c r="P51" s="98"/>
      <c r="Q51" s="100"/>
      <c r="R51" s="100"/>
    </row>
    <row r="52" spans="1:20" ht="12.75" customHeight="1" thickBot="1" x14ac:dyDescent="0.25">
      <c r="A52" s="198" t="s">
        <v>1</v>
      </c>
      <c r="B52" s="143"/>
      <c r="C52" s="142"/>
      <c r="D52" s="200"/>
      <c r="E52" s="157"/>
      <c r="F52" s="200"/>
      <c r="G52" s="142" t="s">
        <v>17</v>
      </c>
      <c r="H52" s="200" t="s">
        <v>3</v>
      </c>
      <c r="I52" s="156" t="s">
        <v>18</v>
      </c>
      <c r="J52" s="191" t="s">
        <v>3</v>
      </c>
      <c r="K52" s="143" t="s">
        <v>19</v>
      </c>
      <c r="L52" s="200" t="s">
        <v>3</v>
      </c>
      <c r="M52" s="143" t="s">
        <v>20</v>
      </c>
      <c r="N52" s="203" t="s">
        <v>3</v>
      </c>
      <c r="O52" s="143" t="s">
        <v>21</v>
      </c>
      <c r="P52" s="203" t="s">
        <v>3</v>
      </c>
      <c r="Q52" s="143" t="s">
        <v>16</v>
      </c>
      <c r="R52" s="191" t="s">
        <v>3</v>
      </c>
    </row>
    <row r="53" spans="1:20" ht="13.5" thickBot="1" x14ac:dyDescent="0.25">
      <c r="A53" s="199"/>
      <c r="B53" s="154"/>
      <c r="C53" s="136"/>
      <c r="D53" s="201"/>
      <c r="E53" s="136"/>
      <c r="F53" s="201"/>
      <c r="G53" s="136">
        <v>43920</v>
      </c>
      <c r="H53" s="201"/>
      <c r="I53" s="155">
        <v>43921</v>
      </c>
      <c r="J53" s="202"/>
      <c r="K53" s="136">
        <v>43922</v>
      </c>
      <c r="L53" s="201"/>
      <c r="M53" s="136">
        <v>43923</v>
      </c>
      <c r="N53" s="194"/>
      <c r="O53" s="136">
        <v>43924</v>
      </c>
      <c r="P53" s="194"/>
      <c r="Q53" s="136">
        <v>43925</v>
      </c>
      <c r="R53" s="192"/>
    </row>
    <row r="54" spans="1:20" s="11" customFormat="1" ht="25.5" x14ac:dyDescent="0.2">
      <c r="A54" s="101" t="s">
        <v>15</v>
      </c>
      <c r="B54" s="102" t="s">
        <v>6</v>
      </c>
      <c r="C54" s="144"/>
      <c r="D54" s="52"/>
      <c r="E54" s="144"/>
      <c r="F54" s="52"/>
      <c r="G54" s="103" t="s">
        <v>36</v>
      </c>
      <c r="H54" s="104" t="s">
        <v>205</v>
      </c>
      <c r="I54" s="103" t="s">
        <v>40</v>
      </c>
      <c r="J54" s="104" t="s">
        <v>206</v>
      </c>
      <c r="K54" s="103" t="s">
        <v>70</v>
      </c>
      <c r="L54" s="130" t="s">
        <v>186</v>
      </c>
      <c r="M54" s="103" t="s">
        <v>71</v>
      </c>
      <c r="N54" s="104" t="s">
        <v>207</v>
      </c>
      <c r="O54" s="103" t="s">
        <v>61</v>
      </c>
      <c r="P54" s="123" t="s">
        <v>171</v>
      </c>
      <c r="Q54" s="50"/>
      <c r="R54" s="52"/>
      <c r="S54" s="4"/>
      <c r="T54" s="4"/>
    </row>
    <row r="55" spans="1:20" s="11" customFormat="1" ht="25.5" x14ac:dyDescent="0.2">
      <c r="A55" s="105"/>
      <c r="B55" s="120" t="s">
        <v>153</v>
      </c>
      <c r="C55" s="145"/>
      <c r="D55" s="52"/>
      <c r="E55" s="145"/>
      <c r="F55" s="52"/>
      <c r="G55" s="120" t="s">
        <v>153</v>
      </c>
      <c r="H55" s="121" t="s">
        <v>208</v>
      </c>
      <c r="I55" s="120" t="s">
        <v>153</v>
      </c>
      <c r="J55" s="121" t="s">
        <v>209</v>
      </c>
      <c r="K55" s="120" t="s">
        <v>153</v>
      </c>
      <c r="L55" s="120" t="s">
        <v>210</v>
      </c>
      <c r="M55" s="120" t="s">
        <v>153</v>
      </c>
      <c r="N55" s="120" t="s">
        <v>211</v>
      </c>
      <c r="O55" s="120" t="s">
        <v>153</v>
      </c>
      <c r="P55" s="120" t="s">
        <v>212</v>
      </c>
      <c r="Q55" s="106"/>
      <c r="R55" s="107"/>
      <c r="S55" s="4"/>
      <c r="T55" s="4"/>
    </row>
    <row r="56" spans="1:20" s="115" customFormat="1" ht="51" x14ac:dyDescent="0.2">
      <c r="A56" s="116"/>
      <c r="B56" s="112" t="s">
        <v>154</v>
      </c>
      <c r="C56" s="138"/>
      <c r="D56" s="133"/>
      <c r="E56" s="138"/>
      <c r="F56" s="133"/>
      <c r="G56" s="113"/>
      <c r="H56" s="111">
        <f>27+199</f>
        <v>226</v>
      </c>
      <c r="I56" s="118"/>
      <c r="J56" s="111">
        <f>172</f>
        <v>172</v>
      </c>
      <c r="K56" s="118"/>
      <c r="L56" s="111">
        <v>165</v>
      </c>
      <c r="M56" s="118"/>
      <c r="N56" s="111">
        <f>30+171</f>
        <v>201</v>
      </c>
      <c r="O56" s="118"/>
      <c r="P56" s="111">
        <f>27+114</f>
        <v>141</v>
      </c>
      <c r="Q56" s="118"/>
      <c r="R56" s="111">
        <v>0</v>
      </c>
      <c r="S56" s="4"/>
      <c r="T56" s="4"/>
    </row>
    <row r="57" spans="1:20" x14ac:dyDescent="0.2">
      <c r="A57" s="3"/>
      <c r="B57" s="25"/>
      <c r="C57" s="2"/>
      <c r="D57" s="3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3"/>
      <c r="Q57" s="2"/>
      <c r="R57" s="2"/>
    </row>
    <row r="58" spans="1:20" ht="29.25" customHeight="1" x14ac:dyDescent="0.2">
      <c r="A58" s="3"/>
      <c r="B58" s="25"/>
      <c r="C58" s="187"/>
      <c r="D58" s="189" t="s">
        <v>220</v>
      </c>
      <c r="E58" s="189"/>
      <c r="F58" s="189"/>
      <c r="G58" s="190"/>
      <c r="H58" s="190"/>
      <c r="I58" s="190"/>
      <c r="J58" s="190"/>
      <c r="K58" s="2"/>
      <c r="L58" s="3"/>
      <c r="M58" s="2"/>
      <c r="N58" s="3"/>
      <c r="O58" s="2"/>
      <c r="P58" s="3"/>
      <c r="Q58" s="2"/>
      <c r="R58" s="2"/>
    </row>
    <row r="59" spans="1:20" s="17" customFormat="1" x14ac:dyDescent="0.2">
      <c r="A59" s="33"/>
      <c r="B59" s="30"/>
      <c r="C59" s="188"/>
      <c r="D59" s="18"/>
      <c r="E59" s="188"/>
      <c r="F59" s="18"/>
      <c r="H59" s="18"/>
      <c r="J59" s="18"/>
      <c r="L59" s="18"/>
      <c r="N59" s="18"/>
      <c r="P59" s="18"/>
    </row>
    <row r="60" spans="1:20" s="19" customFormat="1" x14ac:dyDescent="0.2">
      <c r="A60" s="34"/>
      <c r="B60" s="31"/>
      <c r="D60" s="20"/>
      <c r="F60" s="20"/>
      <c r="H60" s="20"/>
      <c r="J60" s="20"/>
      <c r="L60" s="20"/>
      <c r="N60" s="20"/>
      <c r="P60" s="20"/>
    </row>
    <row r="61" spans="1:20" s="19" customFormat="1" ht="15" x14ac:dyDescent="0.25">
      <c r="A61" s="35" t="s">
        <v>6</v>
      </c>
      <c r="B61" s="31"/>
      <c r="D61" s="20"/>
      <c r="F61" s="20"/>
      <c r="H61" s="20"/>
      <c r="J61" s="20"/>
      <c r="L61" s="20"/>
      <c r="N61" s="20"/>
      <c r="P61" s="20"/>
    </row>
  </sheetData>
  <mergeCells count="43">
    <mergeCell ref="F52:F53"/>
    <mergeCell ref="P21:P22"/>
    <mergeCell ref="R21:R22"/>
    <mergeCell ref="F5:F6"/>
    <mergeCell ref="F21:F22"/>
    <mergeCell ref="F37:F38"/>
    <mergeCell ref="L21:L22"/>
    <mergeCell ref="D21:D22"/>
    <mergeCell ref="D52:D53"/>
    <mergeCell ref="A1:R1"/>
    <mergeCell ref="A2:R2"/>
    <mergeCell ref="A3:R3"/>
    <mergeCell ref="A5:A6"/>
    <mergeCell ref="H5:H6"/>
    <mergeCell ref="J5:J6"/>
    <mergeCell ref="L5:L6"/>
    <mergeCell ref="N5:N6"/>
    <mergeCell ref="P5:P6"/>
    <mergeCell ref="R5:R6"/>
    <mergeCell ref="D5:D6"/>
    <mergeCell ref="A7:A18"/>
    <mergeCell ref="N21:N22"/>
    <mergeCell ref="D37:D38"/>
    <mergeCell ref="A23:A33"/>
    <mergeCell ref="A21:A22"/>
    <mergeCell ref="H21:H22"/>
    <mergeCell ref="J21:J22"/>
    <mergeCell ref="D58:J58"/>
    <mergeCell ref="R52:R53"/>
    <mergeCell ref="P37:P38"/>
    <mergeCell ref="R37:R38"/>
    <mergeCell ref="A39:A49"/>
    <mergeCell ref="A52:A53"/>
    <mergeCell ref="H52:H53"/>
    <mergeCell ref="J52:J53"/>
    <mergeCell ref="L52:L53"/>
    <mergeCell ref="N52:N53"/>
    <mergeCell ref="P52:P53"/>
    <mergeCell ref="A37:A38"/>
    <mergeCell ref="H37:H38"/>
    <mergeCell ref="J37:J38"/>
    <mergeCell ref="L37:L38"/>
    <mergeCell ref="N37:N3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3" zoomScale="55" zoomScaleNormal="55" workbookViewId="0">
      <selection activeCell="K20" sqref="K20"/>
    </sheetView>
  </sheetViews>
  <sheetFormatPr defaultRowHeight="15" x14ac:dyDescent="0.25"/>
  <cols>
    <col min="2" max="2" width="15" bestFit="1" customWidth="1"/>
    <col min="3" max="3" width="12" bestFit="1" customWidth="1"/>
    <col min="4" max="4" width="18.140625" bestFit="1" customWidth="1"/>
    <col min="5" max="5" width="11.7109375" customWidth="1"/>
    <col min="6" max="6" width="12.5703125" customWidth="1"/>
    <col min="7" max="7" width="15.28515625" customWidth="1"/>
    <col min="8" max="8" width="13.28515625" customWidth="1"/>
    <col min="9" max="9" width="17.5703125" style="78" customWidth="1"/>
    <col min="10" max="10" width="29.85546875" customWidth="1"/>
  </cols>
  <sheetData>
    <row r="1" spans="1:10" ht="21" x14ac:dyDescent="0.25">
      <c r="A1" s="216" t="s">
        <v>80</v>
      </c>
      <c r="B1" s="216"/>
      <c r="C1" s="216"/>
      <c r="D1" s="216"/>
      <c r="E1" s="216"/>
      <c r="F1" s="216"/>
      <c r="G1" s="216"/>
      <c r="H1" s="216"/>
      <c r="I1" s="77"/>
      <c r="J1" s="60"/>
    </row>
    <row r="2" spans="1:10" ht="21" x14ac:dyDescent="0.25">
      <c r="A2" s="216" t="s">
        <v>81</v>
      </c>
      <c r="B2" s="216"/>
      <c r="C2" s="216"/>
      <c r="D2" s="216"/>
      <c r="E2" s="216"/>
      <c r="F2" s="216"/>
      <c r="G2" s="216"/>
      <c r="H2" s="216"/>
      <c r="I2" s="77"/>
      <c r="J2" s="60"/>
    </row>
    <row r="3" spans="1:10" ht="15.75" thickBot="1" x14ac:dyDescent="0.3">
      <c r="A3" s="61"/>
      <c r="B3" s="61"/>
      <c r="C3" s="61"/>
      <c r="D3" s="61"/>
      <c r="E3" s="61"/>
      <c r="F3" s="59"/>
      <c r="G3" s="61"/>
      <c r="H3" s="59"/>
      <c r="I3" s="77"/>
      <c r="J3" s="60"/>
    </row>
    <row r="4" spans="1:10" ht="38.25" thickBot="1" x14ac:dyDescent="0.3">
      <c r="A4" s="62" t="s">
        <v>82</v>
      </c>
      <c r="B4" s="62" t="s">
        <v>83</v>
      </c>
      <c r="C4" s="63" t="s">
        <v>1</v>
      </c>
      <c r="D4" s="62" t="s">
        <v>84</v>
      </c>
      <c r="E4" s="64" t="s">
        <v>3</v>
      </c>
      <c r="F4" s="62" t="s">
        <v>85</v>
      </c>
      <c r="G4" s="63" t="s">
        <v>14</v>
      </c>
      <c r="H4" s="62" t="s">
        <v>86</v>
      </c>
      <c r="I4" s="65" t="s">
        <v>87</v>
      </c>
      <c r="J4" s="65" t="s">
        <v>88</v>
      </c>
    </row>
    <row r="5" spans="1:10" ht="45.75" thickBot="1" x14ac:dyDescent="0.3">
      <c r="A5" s="217" t="s">
        <v>17</v>
      </c>
      <c r="B5" s="220" t="s">
        <v>89</v>
      </c>
      <c r="C5" s="66" t="s">
        <v>90</v>
      </c>
      <c r="D5" s="67" t="s">
        <v>91</v>
      </c>
      <c r="E5" s="68" t="s">
        <v>92</v>
      </c>
      <c r="F5" s="67">
        <v>2</v>
      </c>
      <c r="G5" s="66" t="s">
        <v>93</v>
      </c>
      <c r="H5" s="67">
        <v>29</v>
      </c>
      <c r="I5" s="79">
        <f>H5</f>
        <v>29</v>
      </c>
      <c r="J5" s="69" t="s">
        <v>94</v>
      </c>
    </row>
    <row r="6" spans="1:10" ht="45.75" thickBot="1" x14ac:dyDescent="0.3">
      <c r="A6" s="218"/>
      <c r="B6" s="221"/>
      <c r="C6" s="217" t="s">
        <v>95</v>
      </c>
      <c r="D6" s="75" t="s">
        <v>96</v>
      </c>
      <c r="E6" s="80" t="s">
        <v>97</v>
      </c>
      <c r="F6" s="75">
        <v>2</v>
      </c>
      <c r="G6" s="81" t="s">
        <v>93</v>
      </c>
      <c r="H6" s="75">
        <v>37</v>
      </c>
      <c r="I6" s="213">
        <f>SUM(H6:H12)</f>
        <v>199</v>
      </c>
      <c r="J6" s="69" t="s">
        <v>94</v>
      </c>
    </row>
    <row r="7" spans="1:10" ht="45.75" thickBot="1" x14ac:dyDescent="0.3">
      <c r="A7" s="218"/>
      <c r="B7" s="221"/>
      <c r="C7" s="218"/>
      <c r="D7" s="75" t="s">
        <v>98</v>
      </c>
      <c r="E7" s="80" t="s">
        <v>99</v>
      </c>
      <c r="F7" s="75">
        <v>2</v>
      </c>
      <c r="G7" s="81" t="s">
        <v>93</v>
      </c>
      <c r="H7" s="75">
        <v>37</v>
      </c>
      <c r="I7" s="214"/>
      <c r="J7" s="69" t="s">
        <v>94</v>
      </c>
    </row>
    <row r="8" spans="1:10" ht="60.75" thickBot="1" x14ac:dyDescent="0.3">
      <c r="A8" s="218"/>
      <c r="B8" s="221"/>
      <c r="C8" s="218"/>
      <c r="D8" s="82" t="s">
        <v>100</v>
      </c>
      <c r="E8" s="83" t="s">
        <v>101</v>
      </c>
      <c r="F8" s="82">
        <v>1</v>
      </c>
      <c r="G8" s="82" t="s">
        <v>93</v>
      </c>
      <c r="H8" s="82">
        <v>28</v>
      </c>
      <c r="I8" s="214"/>
      <c r="J8" s="69" t="s">
        <v>102</v>
      </c>
    </row>
    <row r="9" spans="1:10" ht="60.75" thickBot="1" x14ac:dyDescent="0.3">
      <c r="A9" s="218"/>
      <c r="B9" s="221"/>
      <c r="C9" s="218"/>
      <c r="D9" s="82" t="s">
        <v>103</v>
      </c>
      <c r="E9" s="83" t="s">
        <v>104</v>
      </c>
      <c r="F9" s="82">
        <v>1</v>
      </c>
      <c r="G9" s="82" t="s">
        <v>93</v>
      </c>
      <c r="H9" s="82">
        <v>28</v>
      </c>
      <c r="I9" s="214"/>
      <c r="J9" s="69" t="s">
        <v>102</v>
      </c>
    </row>
    <row r="10" spans="1:10" ht="60.75" thickBot="1" x14ac:dyDescent="0.3">
      <c r="A10" s="218"/>
      <c r="B10" s="221"/>
      <c r="C10" s="218"/>
      <c r="D10" s="82" t="s">
        <v>105</v>
      </c>
      <c r="E10" s="83" t="s">
        <v>106</v>
      </c>
      <c r="F10" s="82">
        <v>3</v>
      </c>
      <c r="G10" s="82" t="s">
        <v>93</v>
      </c>
      <c r="H10" s="82">
        <v>21</v>
      </c>
      <c r="I10" s="214"/>
      <c r="J10" s="69" t="s">
        <v>107</v>
      </c>
    </row>
    <row r="11" spans="1:10" ht="16.5" thickBot="1" x14ac:dyDescent="0.3">
      <c r="A11" s="218"/>
      <c r="B11" s="221"/>
      <c r="C11" s="218"/>
      <c r="D11" s="82" t="s">
        <v>108</v>
      </c>
      <c r="E11" s="83" t="s">
        <v>106</v>
      </c>
      <c r="F11" s="82">
        <v>3</v>
      </c>
      <c r="G11" s="82" t="s">
        <v>109</v>
      </c>
      <c r="H11" s="82">
        <v>15</v>
      </c>
      <c r="I11" s="214"/>
      <c r="J11" s="69" t="s">
        <v>6</v>
      </c>
    </row>
    <row r="12" spans="1:10" ht="16.5" thickBot="1" x14ac:dyDescent="0.3">
      <c r="A12" s="219"/>
      <c r="B12" s="222"/>
      <c r="C12" s="218"/>
      <c r="D12" s="82" t="s">
        <v>110</v>
      </c>
      <c r="E12" s="83" t="s">
        <v>106</v>
      </c>
      <c r="F12" s="82">
        <v>3</v>
      </c>
      <c r="G12" s="82" t="s">
        <v>109</v>
      </c>
      <c r="H12" s="82">
        <v>33</v>
      </c>
      <c r="I12" s="215"/>
      <c r="J12" s="69"/>
    </row>
    <row r="13" spans="1:10" ht="16.5" thickBot="1" x14ac:dyDescent="0.3">
      <c r="A13" s="223" t="s">
        <v>18</v>
      </c>
      <c r="B13" s="226" t="s">
        <v>111</v>
      </c>
      <c r="C13" s="223" t="s">
        <v>95</v>
      </c>
      <c r="D13" s="84" t="s">
        <v>112</v>
      </c>
      <c r="E13" s="83" t="s">
        <v>97</v>
      </c>
      <c r="F13" s="82">
        <v>1</v>
      </c>
      <c r="G13" s="85" t="s">
        <v>93</v>
      </c>
      <c r="H13" s="82">
        <v>28</v>
      </c>
      <c r="I13" s="229">
        <f>SUM(H13:H18)</f>
        <v>172</v>
      </c>
      <c r="J13" s="72" t="s">
        <v>113</v>
      </c>
    </row>
    <row r="14" spans="1:10" ht="16.5" thickBot="1" x14ac:dyDescent="0.3">
      <c r="A14" s="224"/>
      <c r="B14" s="227"/>
      <c r="C14" s="224"/>
      <c r="D14" s="84" t="s">
        <v>114</v>
      </c>
      <c r="E14" s="83" t="s">
        <v>115</v>
      </c>
      <c r="F14" s="82">
        <v>1</v>
      </c>
      <c r="G14" s="85" t="s">
        <v>93</v>
      </c>
      <c r="H14" s="82">
        <v>28</v>
      </c>
      <c r="I14" s="214"/>
      <c r="J14" s="72" t="s">
        <v>113</v>
      </c>
    </row>
    <row r="15" spans="1:10" ht="75.75" thickBot="1" x14ac:dyDescent="0.3">
      <c r="A15" s="224"/>
      <c r="B15" s="227"/>
      <c r="C15" s="224"/>
      <c r="D15" s="84" t="s">
        <v>116</v>
      </c>
      <c r="E15" s="83" t="s">
        <v>117</v>
      </c>
      <c r="F15" s="82">
        <v>3</v>
      </c>
      <c r="G15" s="85" t="s">
        <v>93</v>
      </c>
      <c r="H15" s="82">
        <v>29</v>
      </c>
      <c r="I15" s="214"/>
      <c r="J15" s="69" t="s">
        <v>118</v>
      </c>
    </row>
    <row r="16" spans="1:10" ht="16.5" thickBot="1" x14ac:dyDescent="0.3">
      <c r="A16" s="224"/>
      <c r="B16" s="227"/>
      <c r="C16" s="224"/>
      <c r="D16" s="84" t="s">
        <v>119</v>
      </c>
      <c r="E16" s="83"/>
      <c r="F16" s="82">
        <v>2</v>
      </c>
      <c r="G16" s="85" t="s">
        <v>109</v>
      </c>
      <c r="H16" s="82">
        <v>46</v>
      </c>
      <c r="I16" s="214"/>
      <c r="J16" s="69"/>
    </row>
    <row r="17" spans="1:11" ht="16.5" thickBot="1" x14ac:dyDescent="0.3">
      <c r="A17" s="224"/>
      <c r="B17" s="227"/>
      <c r="C17" s="224"/>
      <c r="D17" s="84" t="s">
        <v>120</v>
      </c>
      <c r="E17" s="83"/>
      <c r="F17" s="82"/>
      <c r="G17" s="85" t="s">
        <v>109</v>
      </c>
      <c r="H17" s="82">
        <v>35</v>
      </c>
      <c r="I17" s="214"/>
      <c r="J17" s="69"/>
    </row>
    <row r="18" spans="1:11" ht="16.5" thickBot="1" x14ac:dyDescent="0.3">
      <c r="A18" s="225"/>
      <c r="B18" s="228"/>
      <c r="C18" s="225"/>
      <c r="D18" s="75" t="s">
        <v>121</v>
      </c>
      <c r="E18" s="80" t="s">
        <v>122</v>
      </c>
      <c r="F18" s="75">
        <v>3</v>
      </c>
      <c r="G18" s="81" t="s">
        <v>123</v>
      </c>
      <c r="H18" s="75">
        <v>6</v>
      </c>
      <c r="I18" s="215"/>
      <c r="J18" s="69" t="s">
        <v>6</v>
      </c>
    </row>
    <row r="19" spans="1:11" ht="75.75" thickBot="1" x14ac:dyDescent="0.3">
      <c r="A19" s="223" t="s">
        <v>19</v>
      </c>
      <c r="B19" s="226" t="s">
        <v>124</v>
      </c>
      <c r="C19" s="66" t="s">
        <v>90</v>
      </c>
      <c r="D19" s="67" t="s">
        <v>125</v>
      </c>
      <c r="E19" s="68" t="s">
        <v>92</v>
      </c>
      <c r="F19" s="67">
        <v>2</v>
      </c>
      <c r="G19" s="66" t="s">
        <v>93</v>
      </c>
      <c r="H19" s="67">
        <v>29</v>
      </c>
      <c r="I19" s="79">
        <f>H19</f>
        <v>29</v>
      </c>
      <c r="J19" s="69" t="s">
        <v>126</v>
      </c>
    </row>
    <row r="20" spans="1:11" ht="75.75" thickBot="1" x14ac:dyDescent="0.3">
      <c r="A20" s="224"/>
      <c r="B20" s="227"/>
      <c r="C20" s="223" t="s">
        <v>95</v>
      </c>
      <c r="D20" s="75" t="s">
        <v>127</v>
      </c>
      <c r="E20" s="80" t="s">
        <v>97</v>
      </c>
      <c r="F20" s="75">
        <v>2</v>
      </c>
      <c r="G20" s="81" t="s">
        <v>93</v>
      </c>
      <c r="H20" s="75">
        <v>37</v>
      </c>
      <c r="I20" s="213">
        <f>SUM(H19:H26)</f>
        <v>165</v>
      </c>
      <c r="J20" s="69" t="s">
        <v>126</v>
      </c>
      <c r="K20" t="s">
        <v>6</v>
      </c>
    </row>
    <row r="21" spans="1:11" ht="75.75" thickBot="1" x14ac:dyDescent="0.3">
      <c r="A21" s="224"/>
      <c r="B21" s="227"/>
      <c r="C21" s="224"/>
      <c r="D21" s="75" t="s">
        <v>128</v>
      </c>
      <c r="E21" s="80" t="s">
        <v>99</v>
      </c>
      <c r="F21" s="75">
        <v>2</v>
      </c>
      <c r="G21" s="81" t="s">
        <v>93</v>
      </c>
      <c r="H21" s="75">
        <v>37</v>
      </c>
      <c r="I21" s="214"/>
      <c r="J21" s="69" t="s">
        <v>126</v>
      </c>
    </row>
    <row r="22" spans="1:11" ht="45.75" thickBot="1" x14ac:dyDescent="0.3">
      <c r="A22" s="224"/>
      <c r="B22" s="227"/>
      <c r="C22" s="224"/>
      <c r="D22" s="84" t="s">
        <v>129</v>
      </c>
      <c r="E22" s="83" t="s">
        <v>101</v>
      </c>
      <c r="F22" s="82">
        <v>1</v>
      </c>
      <c r="G22" s="85" t="s">
        <v>93</v>
      </c>
      <c r="H22" s="82">
        <v>28</v>
      </c>
      <c r="I22" s="214"/>
      <c r="J22" s="69" t="s">
        <v>130</v>
      </c>
    </row>
    <row r="23" spans="1:11" ht="45.75" thickBot="1" x14ac:dyDescent="0.3">
      <c r="A23" s="224"/>
      <c r="B23" s="227"/>
      <c r="C23" s="224"/>
      <c r="D23" s="84" t="s">
        <v>131</v>
      </c>
      <c r="E23" s="83" t="s">
        <v>104</v>
      </c>
      <c r="F23" s="82">
        <v>1</v>
      </c>
      <c r="G23" s="85" t="s">
        <v>93</v>
      </c>
      <c r="H23" s="82">
        <v>28</v>
      </c>
      <c r="I23" s="214"/>
      <c r="J23" s="69" t="s">
        <v>130</v>
      </c>
    </row>
    <row r="24" spans="1:11" ht="16.5" thickBot="1" x14ac:dyDescent="0.3">
      <c r="A24" s="224"/>
      <c r="B24" s="227"/>
      <c r="C24" s="224"/>
      <c r="D24" s="84" t="s">
        <v>132</v>
      </c>
      <c r="E24" s="83"/>
      <c r="F24" s="82">
        <v>2</v>
      </c>
      <c r="G24" s="85" t="s">
        <v>109</v>
      </c>
      <c r="H24" s="82"/>
      <c r="I24" s="214"/>
      <c r="J24" s="69"/>
    </row>
    <row r="25" spans="1:11" ht="16.5" thickBot="1" x14ac:dyDescent="0.3">
      <c r="A25" s="224"/>
      <c r="B25" s="227"/>
      <c r="C25" s="224"/>
      <c r="D25" s="84" t="s">
        <v>133</v>
      </c>
      <c r="E25" s="83"/>
      <c r="F25" s="82"/>
      <c r="G25" s="85" t="s">
        <v>109</v>
      </c>
      <c r="H25" s="82"/>
      <c r="I25" s="214"/>
      <c r="J25" s="69"/>
    </row>
    <row r="26" spans="1:11" ht="16.5" thickBot="1" x14ac:dyDescent="0.3">
      <c r="A26" s="225"/>
      <c r="B26" s="228"/>
      <c r="C26" s="225"/>
      <c r="D26" s="75" t="s">
        <v>134</v>
      </c>
      <c r="E26" s="80" t="s">
        <v>122</v>
      </c>
      <c r="F26" s="75">
        <v>3</v>
      </c>
      <c r="G26" s="81" t="s">
        <v>123</v>
      </c>
      <c r="H26" s="75">
        <v>6</v>
      </c>
      <c r="I26" s="215"/>
      <c r="J26" s="69" t="s">
        <v>6</v>
      </c>
    </row>
    <row r="27" spans="1:11" ht="16.5" thickBot="1" x14ac:dyDescent="0.3">
      <c r="A27" s="223" t="s">
        <v>20</v>
      </c>
      <c r="B27" s="230" t="s">
        <v>135</v>
      </c>
      <c r="C27" s="66" t="s">
        <v>90</v>
      </c>
      <c r="D27" s="67" t="s">
        <v>136</v>
      </c>
      <c r="E27" s="68"/>
      <c r="F27" s="67">
        <v>2</v>
      </c>
      <c r="G27" s="74" t="s">
        <v>109</v>
      </c>
      <c r="H27" s="67">
        <v>31</v>
      </c>
      <c r="I27" s="229">
        <f>SUM(H27:H28)</f>
        <v>44</v>
      </c>
      <c r="J27" s="69"/>
    </row>
    <row r="28" spans="1:11" ht="16.5" thickBot="1" x14ac:dyDescent="0.3">
      <c r="A28" s="224"/>
      <c r="B28" s="233"/>
      <c r="C28" s="76"/>
      <c r="D28" s="73" t="s">
        <v>137</v>
      </c>
      <c r="E28" s="71"/>
      <c r="F28" s="70">
        <v>3</v>
      </c>
      <c r="G28" s="74" t="s">
        <v>109</v>
      </c>
      <c r="H28" s="70">
        <v>13</v>
      </c>
      <c r="I28" s="215"/>
      <c r="J28" s="69"/>
    </row>
    <row r="29" spans="1:11" ht="16.5" thickBot="1" x14ac:dyDescent="0.3">
      <c r="A29" s="224"/>
      <c r="B29" s="233"/>
      <c r="C29" s="223" t="s">
        <v>95</v>
      </c>
      <c r="D29" s="84" t="s">
        <v>138</v>
      </c>
      <c r="E29" s="83" t="s">
        <v>97</v>
      </c>
      <c r="F29" s="82">
        <v>1</v>
      </c>
      <c r="G29" s="85" t="s">
        <v>93</v>
      </c>
      <c r="H29" s="82">
        <v>28</v>
      </c>
      <c r="I29" s="229">
        <f>SUM(H29:H34)</f>
        <v>171</v>
      </c>
      <c r="J29" s="69" t="s">
        <v>139</v>
      </c>
    </row>
    <row r="30" spans="1:11" ht="16.5" thickBot="1" x14ac:dyDescent="0.3">
      <c r="A30" s="224"/>
      <c r="B30" s="233"/>
      <c r="C30" s="224"/>
      <c r="D30" s="84" t="s">
        <v>140</v>
      </c>
      <c r="E30" s="83" t="s">
        <v>115</v>
      </c>
      <c r="F30" s="82">
        <v>1</v>
      </c>
      <c r="G30" s="85" t="s">
        <v>93</v>
      </c>
      <c r="H30" s="82">
        <v>28</v>
      </c>
      <c r="I30" s="214"/>
      <c r="J30" s="69" t="s">
        <v>139</v>
      </c>
    </row>
    <row r="31" spans="1:11" ht="16.5" thickBot="1" x14ac:dyDescent="0.3">
      <c r="A31" s="224"/>
      <c r="B31" s="233"/>
      <c r="C31" s="224"/>
      <c r="D31" s="84" t="s">
        <v>141</v>
      </c>
      <c r="E31" s="83"/>
      <c r="F31" s="82">
        <v>2</v>
      </c>
      <c r="G31" s="85" t="s">
        <v>109</v>
      </c>
      <c r="H31" s="82">
        <v>42</v>
      </c>
      <c r="I31" s="214"/>
      <c r="J31" s="69"/>
    </row>
    <row r="32" spans="1:11" ht="16.5" thickBot="1" x14ac:dyDescent="0.3">
      <c r="A32" s="224"/>
      <c r="B32" s="233"/>
      <c r="C32" s="224"/>
      <c r="D32" s="84" t="s">
        <v>142</v>
      </c>
      <c r="E32" s="83"/>
      <c r="F32" s="82"/>
      <c r="G32" s="85" t="s">
        <v>109</v>
      </c>
      <c r="H32" s="82">
        <v>22</v>
      </c>
      <c r="I32" s="214"/>
      <c r="J32" s="69"/>
    </row>
    <row r="33" spans="1:10" ht="16.5" thickBot="1" x14ac:dyDescent="0.3">
      <c r="A33" s="224"/>
      <c r="B33" s="233"/>
      <c r="C33" s="224"/>
      <c r="D33" s="84" t="s">
        <v>143</v>
      </c>
      <c r="E33" s="83"/>
      <c r="F33" s="82"/>
      <c r="G33" s="85" t="s">
        <v>109</v>
      </c>
      <c r="H33" s="82">
        <v>21</v>
      </c>
      <c r="I33" s="214"/>
      <c r="J33" s="69"/>
    </row>
    <row r="34" spans="1:10" ht="16.5" thickBot="1" x14ac:dyDescent="0.3">
      <c r="A34" s="225"/>
      <c r="B34" s="234"/>
      <c r="C34" s="225"/>
      <c r="D34" s="75" t="s">
        <v>144</v>
      </c>
      <c r="E34" s="80" t="s">
        <v>92</v>
      </c>
      <c r="F34" s="75">
        <v>3</v>
      </c>
      <c r="G34" s="81" t="s">
        <v>109</v>
      </c>
      <c r="H34" s="75">
        <v>30</v>
      </c>
      <c r="I34" s="215"/>
      <c r="J34" s="69"/>
    </row>
    <row r="35" spans="1:10" ht="45.75" thickBot="1" x14ac:dyDescent="0.3">
      <c r="A35" s="223" t="s">
        <v>21</v>
      </c>
      <c r="B35" s="230" t="s">
        <v>145</v>
      </c>
      <c r="C35" s="66" t="s">
        <v>90</v>
      </c>
      <c r="D35" s="67" t="s">
        <v>146</v>
      </c>
      <c r="E35" s="68" t="s">
        <v>92</v>
      </c>
      <c r="F35" s="67">
        <v>2</v>
      </c>
      <c r="G35" s="66" t="s">
        <v>93</v>
      </c>
      <c r="H35" s="67">
        <v>29</v>
      </c>
      <c r="I35" s="79">
        <f>H35</f>
        <v>29</v>
      </c>
      <c r="J35" s="69" t="s">
        <v>147</v>
      </c>
    </row>
    <row r="36" spans="1:10" ht="45.75" thickBot="1" x14ac:dyDescent="0.3">
      <c r="A36" s="224"/>
      <c r="B36" s="231"/>
      <c r="C36" s="223" t="s">
        <v>95</v>
      </c>
      <c r="D36" s="75" t="s">
        <v>148</v>
      </c>
      <c r="E36" s="80" t="s">
        <v>97</v>
      </c>
      <c r="F36" s="75">
        <v>2</v>
      </c>
      <c r="G36" s="81" t="s">
        <v>93</v>
      </c>
      <c r="H36" s="75">
        <v>39</v>
      </c>
      <c r="I36" s="213">
        <f>SUM(H36:H38)</f>
        <v>114</v>
      </c>
      <c r="J36" s="69" t="s">
        <v>147</v>
      </c>
    </row>
    <row r="37" spans="1:10" ht="45.75" thickBot="1" x14ac:dyDescent="0.3">
      <c r="A37" s="224"/>
      <c r="B37" s="231"/>
      <c r="C37" s="224"/>
      <c r="D37" s="75" t="s">
        <v>149</v>
      </c>
      <c r="E37" s="80" t="s">
        <v>99</v>
      </c>
      <c r="F37" s="75">
        <v>2</v>
      </c>
      <c r="G37" s="81" t="s">
        <v>93</v>
      </c>
      <c r="H37" s="75">
        <v>37</v>
      </c>
      <c r="I37" s="214"/>
      <c r="J37" s="69" t="s">
        <v>147</v>
      </c>
    </row>
    <row r="38" spans="1:10" ht="75.75" thickBot="1" x14ac:dyDescent="0.3">
      <c r="A38" s="225"/>
      <c r="B38" s="232"/>
      <c r="C38" s="225"/>
      <c r="D38" s="84" t="s">
        <v>132</v>
      </c>
      <c r="E38" s="83" t="s">
        <v>150</v>
      </c>
      <c r="F38" s="82">
        <v>3</v>
      </c>
      <c r="G38" s="85" t="s">
        <v>93</v>
      </c>
      <c r="H38" s="82">
        <v>38</v>
      </c>
      <c r="I38" s="215"/>
      <c r="J38" s="69" t="s">
        <v>118</v>
      </c>
    </row>
  </sheetData>
  <mergeCells count="23">
    <mergeCell ref="I29:I34"/>
    <mergeCell ref="A35:A38"/>
    <mergeCell ref="B35:B38"/>
    <mergeCell ref="C36:C38"/>
    <mergeCell ref="I36:I38"/>
    <mergeCell ref="A27:A34"/>
    <mergeCell ref="B27:B34"/>
    <mergeCell ref="I27:I28"/>
    <mergeCell ref="C29:C34"/>
    <mergeCell ref="A13:A18"/>
    <mergeCell ref="B13:B18"/>
    <mergeCell ref="C13:C18"/>
    <mergeCell ref="I13:I18"/>
    <mergeCell ref="A19:A26"/>
    <mergeCell ref="B19:B26"/>
    <mergeCell ref="C20:C26"/>
    <mergeCell ref="I20:I26"/>
    <mergeCell ref="I6:I12"/>
    <mergeCell ref="A1:H1"/>
    <mergeCell ref="A2:H2"/>
    <mergeCell ref="A5:A12"/>
    <mergeCell ref="B5:B12"/>
    <mergeCell ref="C6:C1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Rekap  UTS Online</vt:lpstr>
      <vt:lpstr>MTI Salemba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aminah</dc:creator>
  <cp:lastModifiedBy>Dina</cp:lastModifiedBy>
  <cp:lastPrinted>2020-03-20T08:29:08Z</cp:lastPrinted>
  <dcterms:created xsi:type="dcterms:W3CDTF">2015-03-19T07:47:06Z</dcterms:created>
  <dcterms:modified xsi:type="dcterms:W3CDTF">2020-03-24T09:53:25Z</dcterms:modified>
</cp:coreProperties>
</file>